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317"/>
  <workbookPr autoCompressPictures="0"/>
  <bookViews>
    <workbookView xWindow="600" yWindow="260" windowWidth="41600" windowHeight="25260"/>
  </bookViews>
  <sheets>
    <sheet name="Sacco_SdV1-9_S3_S40_PD_Ttests" sheetId="4" r:id="rId1"/>
  </sheets>
  <definedNames>
    <definedName name="_xlnm._FilterDatabase" localSheetId="0" hidden="1">'Sacco_SdV1-9_S3_S40_PD_Ttests'!$A$1:$AN$1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H1" i="4" l="1"/>
  <c r="AJ1" i="4"/>
  <c r="AL1" i="4"/>
  <c r="L115" i="4"/>
  <c r="L16" i="4"/>
  <c r="L69" i="4"/>
  <c r="L49" i="4"/>
  <c r="L41" i="4"/>
  <c r="L28" i="4"/>
  <c r="L40" i="4"/>
  <c r="L134" i="4"/>
  <c r="L102" i="4"/>
  <c r="L88" i="4"/>
  <c r="L98" i="4"/>
  <c r="L22" i="4"/>
  <c r="L114" i="4"/>
  <c r="L42" i="4"/>
  <c r="L91" i="4"/>
  <c r="L32" i="4"/>
  <c r="L31" i="4"/>
  <c r="L75" i="4"/>
  <c r="L25" i="4"/>
  <c r="L93" i="4"/>
  <c r="L137" i="4"/>
  <c r="L110" i="4"/>
  <c r="L44" i="4"/>
  <c r="L3" i="4"/>
  <c r="L132" i="4"/>
  <c r="L77" i="4"/>
  <c r="L35" i="4"/>
  <c r="L53" i="4"/>
  <c r="L63" i="4"/>
  <c r="L139" i="4"/>
  <c r="L103" i="4"/>
  <c r="L90" i="4"/>
  <c r="L136" i="4"/>
  <c r="L124" i="4"/>
  <c r="L18" i="4"/>
  <c r="L123" i="4"/>
  <c r="L50" i="4"/>
  <c r="L46" i="4"/>
  <c r="L95" i="4"/>
  <c r="L54" i="4"/>
  <c r="L101" i="4"/>
  <c r="L24" i="4"/>
  <c r="L59" i="4"/>
  <c r="L126" i="4"/>
  <c r="L27" i="4"/>
  <c r="L125" i="4"/>
  <c r="L86" i="4"/>
  <c r="L56" i="4"/>
  <c r="L37" i="4"/>
  <c r="L66" i="4"/>
  <c r="L2" i="4"/>
  <c r="L23" i="4"/>
  <c r="L60" i="4"/>
  <c r="L20" i="4"/>
  <c r="L64" i="4"/>
  <c r="L65" i="4"/>
  <c r="L71" i="4"/>
  <c r="L120" i="4"/>
  <c r="L78" i="4"/>
  <c r="L45" i="4"/>
  <c r="L34" i="4"/>
  <c r="L48" i="4"/>
  <c r="L36" i="4"/>
  <c r="L70" i="4"/>
  <c r="L111" i="4"/>
  <c r="L138" i="4"/>
  <c r="L119" i="4"/>
  <c r="L85" i="4"/>
  <c r="L21" i="4"/>
  <c r="L7" i="4"/>
  <c r="L62" i="4"/>
  <c r="L106" i="4"/>
  <c r="L122" i="4"/>
  <c r="L112" i="4"/>
  <c r="L104" i="4"/>
  <c r="L109" i="4"/>
  <c r="L105" i="4"/>
  <c r="L9" i="4"/>
  <c r="L96" i="4"/>
  <c r="L29" i="4"/>
  <c r="L33" i="4"/>
  <c r="L108" i="4"/>
  <c r="L19" i="4"/>
  <c r="L58" i="4"/>
  <c r="L5" i="4"/>
  <c r="L61" i="4"/>
  <c r="L113" i="4"/>
  <c r="L92" i="4"/>
  <c r="L76" i="4"/>
  <c r="L135" i="4"/>
  <c r="L6" i="4"/>
  <c r="L127" i="4"/>
  <c r="L140" i="4"/>
  <c r="L87" i="4"/>
  <c r="L99" i="4"/>
  <c r="L100" i="4"/>
  <c r="L72" i="4"/>
  <c r="L47" i="4"/>
  <c r="L82" i="4"/>
  <c r="L116" i="4"/>
  <c r="L97" i="4"/>
  <c r="L17" i="4"/>
  <c r="L129" i="4"/>
  <c r="L4" i="4"/>
  <c r="L55" i="4"/>
  <c r="L43" i="4"/>
  <c r="L81" i="4"/>
  <c r="L94" i="4"/>
  <c r="L30" i="4"/>
  <c r="L52" i="4"/>
  <c r="L80" i="4"/>
  <c r="L131" i="4"/>
  <c r="L128" i="4"/>
  <c r="L67" i="4"/>
  <c r="L73" i="4"/>
  <c r="L74" i="4"/>
  <c r="L12" i="4"/>
  <c r="L13" i="4"/>
  <c r="L107" i="4"/>
  <c r="L79" i="4"/>
  <c r="L11" i="4"/>
  <c r="L38" i="4"/>
  <c r="L68" i="4"/>
  <c r="L14" i="4"/>
  <c r="L15" i="4"/>
  <c r="L10" i="4"/>
  <c r="L26" i="4"/>
  <c r="L133" i="4"/>
  <c r="L117" i="4"/>
  <c r="L89" i="4"/>
  <c r="L39" i="4"/>
  <c r="L8" i="4"/>
  <c r="L118" i="4"/>
  <c r="L130" i="4"/>
  <c r="L83" i="4"/>
  <c r="L121" i="4"/>
  <c r="L57" i="4"/>
  <c r="L51" i="4"/>
  <c r="L84" i="4"/>
  <c r="H103" i="4"/>
  <c r="D103" i="4"/>
  <c r="I103" i="4"/>
  <c r="H55" i="4"/>
  <c r="D55" i="4"/>
  <c r="I55" i="4"/>
  <c r="H37" i="4"/>
  <c r="D37" i="4"/>
  <c r="I37" i="4"/>
  <c r="H136" i="4"/>
  <c r="D136" i="4"/>
  <c r="I136" i="4"/>
  <c r="H2" i="4"/>
  <c r="D2" i="4"/>
  <c r="I2" i="4"/>
  <c r="H120" i="4"/>
  <c r="D120" i="4"/>
  <c r="I120" i="4"/>
  <c r="H3" i="4"/>
  <c r="D3" i="4"/>
  <c r="I3" i="4"/>
  <c r="H4" i="4"/>
  <c r="D4" i="4"/>
  <c r="I4" i="4"/>
  <c r="H5" i="4"/>
  <c r="D5" i="4"/>
  <c r="I5" i="4"/>
  <c r="H6" i="4"/>
  <c r="D6" i="4"/>
  <c r="I6" i="4"/>
  <c r="H7" i="4"/>
  <c r="D7" i="4"/>
  <c r="I7" i="4"/>
  <c r="H8" i="4"/>
  <c r="D8" i="4"/>
  <c r="I8" i="4"/>
  <c r="H9" i="4"/>
  <c r="D9" i="4"/>
  <c r="I9" i="4"/>
  <c r="H10" i="4"/>
  <c r="D10" i="4"/>
  <c r="I10" i="4"/>
  <c r="H11" i="4"/>
  <c r="D11" i="4"/>
  <c r="I11" i="4"/>
  <c r="H12" i="4"/>
  <c r="D12" i="4"/>
  <c r="I12" i="4"/>
  <c r="H13" i="4"/>
  <c r="D13" i="4"/>
  <c r="I13" i="4"/>
  <c r="H14" i="4"/>
  <c r="D14" i="4"/>
  <c r="I14" i="4"/>
  <c r="H15" i="4"/>
  <c r="D15" i="4"/>
  <c r="I15" i="4"/>
  <c r="H16" i="4"/>
  <c r="D16" i="4"/>
  <c r="I16" i="4"/>
  <c r="H17" i="4"/>
  <c r="D17" i="4"/>
  <c r="I17" i="4"/>
  <c r="H18" i="4"/>
  <c r="D18" i="4"/>
  <c r="I18" i="4"/>
  <c r="H78" i="4"/>
  <c r="D78" i="4"/>
  <c r="I78" i="4"/>
  <c r="H19" i="4"/>
  <c r="D19" i="4"/>
  <c r="I19" i="4"/>
  <c r="H39" i="4"/>
  <c r="D39" i="4"/>
  <c r="I39" i="4"/>
  <c r="H20" i="4"/>
  <c r="D20" i="4"/>
  <c r="I20" i="4"/>
  <c r="H31" i="4"/>
  <c r="D31" i="4"/>
  <c r="I31" i="4"/>
  <c r="H21" i="4"/>
  <c r="D21" i="4"/>
  <c r="I21" i="4"/>
  <c r="H22" i="4"/>
  <c r="D22" i="4"/>
  <c r="I22" i="4"/>
  <c r="H57" i="4"/>
  <c r="D57" i="4"/>
  <c r="I57" i="4"/>
  <c r="H23" i="4"/>
  <c r="D23" i="4"/>
  <c r="I23" i="4"/>
  <c r="H63" i="4"/>
  <c r="D63" i="4"/>
  <c r="I63" i="4"/>
  <c r="H24" i="4"/>
  <c r="D24" i="4"/>
  <c r="I24" i="4"/>
  <c r="H25" i="4"/>
  <c r="D25" i="4"/>
  <c r="I25" i="4"/>
  <c r="H26" i="4"/>
  <c r="D26" i="4"/>
  <c r="I26" i="4"/>
  <c r="H27" i="4"/>
  <c r="D27" i="4"/>
  <c r="I27" i="4"/>
  <c r="H28" i="4"/>
  <c r="D28" i="4"/>
  <c r="I28" i="4"/>
  <c r="H29" i="4"/>
  <c r="D29" i="4"/>
  <c r="I29" i="4"/>
  <c r="H30" i="4"/>
  <c r="D30" i="4"/>
  <c r="I30" i="4"/>
  <c r="H32" i="4"/>
  <c r="D32" i="4"/>
  <c r="I32" i="4"/>
  <c r="H33" i="4"/>
  <c r="D33" i="4"/>
  <c r="I33" i="4"/>
  <c r="H34" i="4"/>
  <c r="D34" i="4"/>
  <c r="I34" i="4"/>
  <c r="H35" i="4"/>
  <c r="D35" i="4"/>
  <c r="I35" i="4"/>
  <c r="H36" i="4"/>
  <c r="D36" i="4"/>
  <c r="I36" i="4"/>
  <c r="H38" i="4"/>
  <c r="D38" i="4"/>
  <c r="I38" i="4"/>
  <c r="H40" i="4"/>
  <c r="D40" i="4"/>
  <c r="I40" i="4"/>
  <c r="H41" i="4"/>
  <c r="D41" i="4"/>
  <c r="I41" i="4"/>
  <c r="H42" i="4"/>
  <c r="D42" i="4"/>
  <c r="I42" i="4"/>
  <c r="H43" i="4"/>
  <c r="D43" i="4"/>
  <c r="I43" i="4"/>
  <c r="H44" i="4"/>
  <c r="D44" i="4"/>
  <c r="I44" i="4"/>
  <c r="H45" i="4"/>
  <c r="D45" i="4"/>
  <c r="I45" i="4"/>
  <c r="H46" i="4"/>
  <c r="D46" i="4"/>
  <c r="I46" i="4"/>
  <c r="H47" i="4"/>
  <c r="D47" i="4"/>
  <c r="I47" i="4"/>
  <c r="H114" i="4"/>
  <c r="D114" i="4"/>
  <c r="I114" i="4"/>
  <c r="H48" i="4"/>
  <c r="D48" i="4"/>
  <c r="I48" i="4"/>
  <c r="H49" i="4"/>
  <c r="D49" i="4"/>
  <c r="I49" i="4"/>
  <c r="H50" i="4"/>
  <c r="D50" i="4"/>
  <c r="I50" i="4"/>
  <c r="H51" i="4"/>
  <c r="D51" i="4"/>
  <c r="I51" i="4"/>
  <c r="H52" i="4"/>
  <c r="D52" i="4"/>
  <c r="I52" i="4"/>
  <c r="H53" i="4"/>
  <c r="D53" i="4"/>
  <c r="I53" i="4"/>
  <c r="H56" i="4"/>
  <c r="D56" i="4"/>
  <c r="I56" i="4"/>
  <c r="H58" i="4"/>
  <c r="D58" i="4"/>
  <c r="I58" i="4"/>
  <c r="H59" i="4"/>
  <c r="D59" i="4"/>
  <c r="I59" i="4"/>
  <c r="H60" i="4"/>
  <c r="D60" i="4"/>
  <c r="I60" i="4"/>
  <c r="H61" i="4"/>
  <c r="D61" i="4"/>
  <c r="I61" i="4"/>
  <c r="H62" i="4"/>
  <c r="D62" i="4"/>
  <c r="I62" i="4"/>
  <c r="H64" i="4"/>
  <c r="D64" i="4"/>
  <c r="I64" i="4"/>
  <c r="H65" i="4"/>
  <c r="D65" i="4"/>
  <c r="I65" i="4"/>
  <c r="H66" i="4"/>
  <c r="D66" i="4"/>
  <c r="I66" i="4"/>
  <c r="H67" i="4"/>
  <c r="D67" i="4"/>
  <c r="I67" i="4"/>
  <c r="H68" i="4"/>
  <c r="D68" i="4"/>
  <c r="I68" i="4"/>
  <c r="H139" i="4"/>
  <c r="D139" i="4"/>
  <c r="I139" i="4"/>
  <c r="H69" i="4"/>
  <c r="D69" i="4"/>
  <c r="I69" i="4"/>
  <c r="H70" i="4"/>
  <c r="D70" i="4"/>
  <c r="I70" i="4"/>
  <c r="H71" i="4"/>
  <c r="D71" i="4"/>
  <c r="I71" i="4"/>
  <c r="H72" i="4"/>
  <c r="D72" i="4"/>
  <c r="I72" i="4"/>
  <c r="H73" i="4"/>
  <c r="D73" i="4"/>
  <c r="I73" i="4"/>
  <c r="H74" i="4"/>
  <c r="D74" i="4"/>
  <c r="I74" i="4"/>
  <c r="H75" i="4"/>
  <c r="D75" i="4"/>
  <c r="I75" i="4"/>
  <c r="H76" i="4"/>
  <c r="D76" i="4"/>
  <c r="I76" i="4"/>
  <c r="H77" i="4"/>
  <c r="D77" i="4"/>
  <c r="I77" i="4"/>
  <c r="H79" i="4"/>
  <c r="D79" i="4"/>
  <c r="I79" i="4"/>
  <c r="H80" i="4"/>
  <c r="D80" i="4"/>
  <c r="I80" i="4"/>
  <c r="H81" i="4"/>
  <c r="D81" i="4"/>
  <c r="I81" i="4"/>
  <c r="H82" i="4"/>
  <c r="D82" i="4"/>
  <c r="I82" i="4"/>
  <c r="H83" i="4"/>
  <c r="D83" i="4"/>
  <c r="I83" i="4"/>
  <c r="H84" i="4"/>
  <c r="D84" i="4"/>
  <c r="I84" i="4"/>
  <c r="H85" i="4"/>
  <c r="D85" i="4"/>
  <c r="I85" i="4"/>
  <c r="H86" i="4"/>
  <c r="D86" i="4"/>
  <c r="I86" i="4"/>
  <c r="H87" i="4"/>
  <c r="D87" i="4"/>
  <c r="I87" i="4"/>
  <c r="H88" i="4"/>
  <c r="D88" i="4"/>
  <c r="I88" i="4"/>
  <c r="H89" i="4"/>
  <c r="D89" i="4"/>
  <c r="I89" i="4"/>
  <c r="H90" i="4"/>
  <c r="D90" i="4"/>
  <c r="I90" i="4"/>
  <c r="H91" i="4"/>
  <c r="D91" i="4"/>
  <c r="I91" i="4"/>
  <c r="H92" i="4"/>
  <c r="D92" i="4"/>
  <c r="I92" i="4"/>
  <c r="H93" i="4"/>
  <c r="D93" i="4"/>
  <c r="I93" i="4"/>
  <c r="H94" i="4"/>
  <c r="D94" i="4"/>
  <c r="I94" i="4"/>
  <c r="H95" i="4"/>
  <c r="D95" i="4"/>
  <c r="I95" i="4"/>
  <c r="H96" i="4"/>
  <c r="D96" i="4"/>
  <c r="I96" i="4"/>
  <c r="H97" i="4"/>
  <c r="D97" i="4"/>
  <c r="I97" i="4"/>
  <c r="H98" i="4"/>
  <c r="D98" i="4"/>
  <c r="I98" i="4"/>
  <c r="H99" i="4"/>
  <c r="D99" i="4"/>
  <c r="I99" i="4"/>
  <c r="H100" i="4"/>
  <c r="D100" i="4"/>
  <c r="I100" i="4"/>
  <c r="H101" i="4"/>
  <c r="D101" i="4"/>
  <c r="I101" i="4"/>
  <c r="H135" i="4"/>
  <c r="D135" i="4"/>
  <c r="I135" i="4"/>
  <c r="H102" i="4"/>
  <c r="D102" i="4"/>
  <c r="I102" i="4"/>
  <c r="H104" i="4"/>
  <c r="D104" i="4"/>
  <c r="I104" i="4"/>
  <c r="H105" i="4"/>
  <c r="D105" i="4"/>
  <c r="I105" i="4"/>
  <c r="H106" i="4"/>
  <c r="D106" i="4"/>
  <c r="I106" i="4"/>
  <c r="H107" i="4"/>
  <c r="D107" i="4"/>
  <c r="I107" i="4"/>
  <c r="H108" i="4"/>
  <c r="D108" i="4"/>
  <c r="I108" i="4"/>
  <c r="H109" i="4"/>
  <c r="D109" i="4"/>
  <c r="I109" i="4"/>
  <c r="H110" i="4"/>
  <c r="D110" i="4"/>
  <c r="I110" i="4"/>
  <c r="H111" i="4"/>
  <c r="D111" i="4"/>
  <c r="I111" i="4"/>
  <c r="H112" i="4"/>
  <c r="D112" i="4"/>
  <c r="I112" i="4"/>
  <c r="H113" i="4"/>
  <c r="D113" i="4"/>
  <c r="I113" i="4"/>
  <c r="H115" i="4"/>
  <c r="D115" i="4"/>
  <c r="I115" i="4"/>
  <c r="H116" i="4"/>
  <c r="D116" i="4"/>
  <c r="I116" i="4"/>
  <c r="H117" i="4"/>
  <c r="D117" i="4"/>
  <c r="I117" i="4"/>
  <c r="H118" i="4"/>
  <c r="D118" i="4"/>
  <c r="I118" i="4"/>
  <c r="H119" i="4"/>
  <c r="D119" i="4"/>
  <c r="I119" i="4"/>
  <c r="H121" i="4"/>
  <c r="D121" i="4"/>
  <c r="I121" i="4"/>
  <c r="H122" i="4"/>
  <c r="D122" i="4"/>
  <c r="I122" i="4"/>
  <c r="H123" i="4"/>
  <c r="D123" i="4"/>
  <c r="I123" i="4"/>
  <c r="H124" i="4"/>
  <c r="D124" i="4"/>
  <c r="I124" i="4"/>
  <c r="H125" i="4"/>
  <c r="D125" i="4"/>
  <c r="I125" i="4"/>
  <c r="H126" i="4"/>
  <c r="D126" i="4"/>
  <c r="I126" i="4"/>
  <c r="H127" i="4"/>
  <c r="D127" i="4"/>
  <c r="I127" i="4"/>
  <c r="H128" i="4"/>
  <c r="D128" i="4"/>
  <c r="I128" i="4"/>
  <c r="H129" i="4"/>
  <c r="D129" i="4"/>
  <c r="I129" i="4"/>
  <c r="H130" i="4"/>
  <c r="D130" i="4"/>
  <c r="I130" i="4"/>
  <c r="H131" i="4"/>
  <c r="D131" i="4"/>
  <c r="I131" i="4"/>
  <c r="H132" i="4"/>
  <c r="D132" i="4"/>
  <c r="I132" i="4"/>
  <c r="H133" i="4"/>
  <c r="D133" i="4"/>
  <c r="I133" i="4"/>
  <c r="H134" i="4"/>
  <c r="D134" i="4"/>
  <c r="I134" i="4"/>
  <c r="H137" i="4"/>
  <c r="D137" i="4"/>
  <c r="I137" i="4"/>
  <c r="H138" i="4"/>
  <c r="D138" i="4"/>
  <c r="I138" i="4"/>
  <c r="H140" i="4"/>
  <c r="D140" i="4"/>
  <c r="I140" i="4"/>
  <c r="H54" i="4"/>
  <c r="D54" i="4"/>
  <c r="I54" i="4"/>
</calcChain>
</file>

<file path=xl/sharedStrings.xml><?xml version="1.0" encoding="utf-8"?>
<sst xmlns="http://schemas.openxmlformats.org/spreadsheetml/2006/main" count="612" uniqueCount="530">
  <si>
    <t>&gt;sp|Q9T043|RL142_ARATH 60S ribosomal protein L14-2 OS=Arabidopsis thaliana GN=RPL14B PE=2 SV=1;&gt;sp|Q9SIM4|RL141_ARATH 60S ribosomal protein L14-1 OS=Arabidopsis thaliana GN=RPL14A PE=2 SV=1</t>
  </si>
  <si>
    <t>RPL14B;RPL14A</t>
  </si>
  <si>
    <t>60S ribosomal protein L14-2;60S ribosomal protein L14-1</t>
  </si>
  <si>
    <t>Q9T043;Q9SIM4</t>
  </si>
  <si>
    <t>&gt;sp|Q9SR37|BGL23_ARATH Beta-glucosidase 23 OS=Arabidopsis thaliana GN=BGLU23 PE=1 SV=1</t>
  </si>
  <si>
    <t>BGLU23</t>
  </si>
  <si>
    <t>Beta-glucosidase 23</t>
  </si>
  <si>
    <t>Q9SR37;Q9C525</t>
  </si>
  <si>
    <t>&gt;sp|Q9SKX4|RK3A_ARATH 50S ribosomal protein L3-1, chloroplastic OS=Arabidopsis thaliana GN=RPL3A PE=2 SV=1</t>
  </si>
  <si>
    <t>RPL3A</t>
  </si>
  <si>
    <t>50S ribosomal protein L3-1, chloroplastic</t>
  </si>
  <si>
    <t>Q9SKX4</t>
  </si>
  <si>
    <t>&gt;tr|Q9SHZ5|Q9SHZ5_ARATH Putative RNA-binding protein OS=Arabidopsis thaliana GN=At2g22100 PE=4 SV=2</t>
  </si>
  <si>
    <t>Q9SHZ5</t>
  </si>
  <si>
    <t>&gt;tr|Q9SGT7|Q9SGT7_ARATH At1g56110/T6H22_9 OS=Arabidopsis thaliana GN=T6H22.10 PE=2 SV=1</t>
  </si>
  <si>
    <t>T6H22.10</t>
  </si>
  <si>
    <t>Q9SGT7;Q9LTV0</t>
  </si>
  <si>
    <t>&gt;sp|Q9SF53|RL351_ARATH 60S ribosomal protein L35-1 OS=Arabidopsis thaliana GN=RPL35A PE=1 SV=1;&gt;sp|Q9M3D2|RL353_ARATH 60S ribosomal protein L35-3 OS=Arabidopsis thaliana GN=RPL35C PE=1 SV=1</t>
  </si>
  <si>
    <t>RPL35A;RPL35C</t>
  </si>
  <si>
    <t>60S ribosomal protein L35-1;60S ribosomal protein L35-3</t>
  </si>
  <si>
    <t>Q9SF53;Q9M3D2</t>
  </si>
  <si>
    <t>&gt;sp|Q9SF40|RL4A_ARATH 60S ribosomal protein L4-1 OS=Arabidopsis thaliana GN=RPL4A PE=2 SV=1;&gt;tr|Q2V3X4|Q2V3X4_ARATH 60S ribosomal protein L4-1 OS=Arabidopsis thaliana GN=At3g09630 PE=4 SV=1</t>
  </si>
  <si>
    <t>RPL4A</t>
  </si>
  <si>
    <t>60S ribosomal protein L4-1</t>
  </si>
  <si>
    <t>Q9SF40;Q2V3X4</t>
  </si>
  <si>
    <t>&gt;sp|Q9SE83|DRP2A_ARATH Dynamin-2A OS=Arabidopsis thaliana GN=DRP2A PE=1 SV=2;&gt;sp|Q9LQ55|DRP2B_ARATH Dynamin-2B OS=Arabidopsis thaliana GN=DRP2B PE=1 SV=2</t>
  </si>
  <si>
    <t>DRP2A;DRP2B</t>
  </si>
  <si>
    <t>Dynamin-2A;Dynamin-2B</t>
  </si>
  <si>
    <t>Q9SE83;Q9LQ55</t>
  </si>
  <si>
    <t>&gt;sp|Q9S7N7|PSAG_ARATH Photosystem I reaction center subunit V, chloroplastic OS=Arabidopsis thaliana GN=PSAG PE=1 SV=1</t>
  </si>
  <si>
    <t>PSAG</t>
  </si>
  <si>
    <t>Photosystem I reaction center subunit V, chloroplastic</t>
  </si>
  <si>
    <t>Q9S7N7</t>
  </si>
  <si>
    <t>&gt;sp|Q9MAB3|NOP5B_ARATH Probable nucleolar protein 5-2 OS=Arabidopsis thaliana GN=NOP5-2 PE=2 SV=1</t>
  </si>
  <si>
    <t>NOP5-2</t>
  </si>
  <si>
    <t>Probable nucleolar protein 5-2</t>
  </si>
  <si>
    <t>Q9MAB3</t>
  </si>
  <si>
    <t>&gt;sp|Q9M9W1|RL222_ARATH 60S ribosomal protein L22-2 OS=Arabidopsis thaliana GN=RPL22B PE=2 SV=1</t>
  </si>
  <si>
    <t>RPL22B</t>
  </si>
  <si>
    <t>60S ribosomal protein L22-2</t>
  </si>
  <si>
    <t>Q9M9W1</t>
  </si>
  <si>
    <t>&gt;tr|Q9M8Z5|Q9M8Z5_ARATH Nucleostemin-like 1 protein OS=Arabidopsis thaliana GN=F17A9.21 PE=2 SV=1</t>
  </si>
  <si>
    <t>F17A9.21</t>
  </si>
  <si>
    <t>Q9M8Z5</t>
  </si>
  <si>
    <t>&gt;sp|Q9M885|RS72_ARATH 40S ribosomal protein S7-2 OS=Arabidopsis thaliana GN=RPS7B PE=2 SV=1</t>
  </si>
  <si>
    <t>RPS7B</t>
  </si>
  <si>
    <t>40S ribosomal protein S7-2</t>
  </si>
  <si>
    <t>Q9M885</t>
  </si>
  <si>
    <t>&gt;sp|Q9M0E2|RL282_ARATH 60S ribosomal protein L28-2 OS=Arabidopsis thaliana GN=RPL28C PE=2 SV=1</t>
  </si>
  <si>
    <t>RPL28C</t>
  </si>
  <si>
    <t>60S ribosomal protein L28-2</t>
  </si>
  <si>
    <t>Q9M0E2</t>
  </si>
  <si>
    <t>&gt;tr|Q9LZ65|Q9LZ65_ARATH AT5g04600/T32M21_200 OS=Arabidopsis thaliana GN=T32M21_200 PE=2 SV=1</t>
  </si>
  <si>
    <t>T32M21_200</t>
  </si>
  <si>
    <t>Q9LZ65</t>
  </si>
  <si>
    <t>&gt;sp|Q9LZ57|RL363_ARATH 60S ribosomal protein L36-3 OS=Arabidopsis thaliana GN=RPL36C PE=3 SV=1</t>
  </si>
  <si>
    <t>RPL36C</t>
  </si>
  <si>
    <t>60S ribosomal protein L36-3</t>
  </si>
  <si>
    <t>Q9LZ57</t>
  </si>
  <si>
    <t>RPS26C;RPS26B;RPS26A</t>
  </si>
  <si>
    <t>40S ribosomal protein S26-3;40S ribosomal protein S26-2;40S ribosomal protein S26-1</t>
  </si>
  <si>
    <t>Q9LYK9;Q8LPJ7;P49206</t>
  </si>
  <si>
    <t>&gt;tr|Q9LVH1|Q9LVH1_ARATH Uncharacterized protein OS=Arabidopsis thaliana GN=AT5G60030 PE=4 SV=1</t>
  </si>
  <si>
    <t>Q9LVH1</t>
  </si>
  <si>
    <t>&gt;sp|Q9LUJ5|EBP2_ARATH Probable rRNA-processing protein EBP2 homolog OS=Arabidopsis thaliana GN=At3g22660 PE=2 SV=1</t>
  </si>
  <si>
    <t>Probable rRNA-processing protein EBP2 homolog</t>
  </si>
  <si>
    <t>Q9LUJ5</t>
  </si>
  <si>
    <t>&gt;tr|Q9LU74|Q9LU74_ARATH AT5g57120/MUL3_6 OS=Arabidopsis thaliana GN=AT5G57120 PE=2 SV=1</t>
  </si>
  <si>
    <t>Q9LU74</t>
  </si>
  <si>
    <t>&gt;sp|Q9LTX9|HSP7G_ARATH Heat shock 70 kDa protein 7, chloroplastic OS=Arabidopsis thaliana GN=HSP70-7 PE=1 SV=1;&gt;sp|Q9STW6|HSP7F_ARATH Heat shock 70 kDa protein 6, chloroplastic OS=Arabidopsis thaliana GN=HSP70-6 PE=1 SV=1</t>
  </si>
  <si>
    <t>HSP70-7;HSP70-6</t>
  </si>
  <si>
    <t>Heat shock 70 kDa protein 7, chloroplastic;Heat shock 70 kDa protein 6, chloroplastic</t>
  </si>
  <si>
    <t>Q9LTX9;Q9STW6</t>
  </si>
  <si>
    <t>&gt;sp|Q9LSE2|ICE1_ARATH Transcription factor ICE1 OS=Arabidopsis thaliana GN=SCRM PE=1 SV=1</t>
  </si>
  <si>
    <t>SCRM</t>
  </si>
  <si>
    <t>Transcription factor ICE1</t>
  </si>
  <si>
    <t>Q9LSE2</t>
  </si>
  <si>
    <t>&gt;tr|Q9LJV8|Q9LJV8_ARATH Genomic DNA, chromosome 3, P1 clone:MRI12 OS=Arabidopsis thaliana GN=AT3G29075 PE=4 SV=1</t>
  </si>
  <si>
    <t>Q9LJV8;Q9FKA5</t>
  </si>
  <si>
    <t>&gt;tr|Q9LFE0|Q9LFE0_ARATH Putative uncharacterized protein F5E19_120 OS=Arabidopsis thaliana GN=F5E19_120 PE=4 SV=1</t>
  </si>
  <si>
    <t>F5E19_120</t>
  </si>
  <si>
    <t>Q9LFE0</t>
  </si>
  <si>
    <t>&gt;sp|Q9LEY9|NHP2_ARATH H/ACA ribonucleoprotein complex subunit 2-like protein OS=Arabidopsis thaliana GN=At5g08180 PE=1 SV=1</t>
  </si>
  <si>
    <t>H/ACA ribonucleoprotein complex subunit 2-like protein</t>
  </si>
  <si>
    <t>Q9LEY9</t>
  </si>
  <si>
    <t>&gt;sp|Q9LER7|PSRP5_ARATH 50S ribosomal protein 5, chloroplastic OS=Arabidopsis thaliana GN=PSRP5 PE=2 SV=1</t>
  </si>
  <si>
    <t>PSRP5</t>
  </si>
  <si>
    <t>50S ribosomal protein 5, chloroplastic</t>
  </si>
  <si>
    <t>Q9LER7</t>
  </si>
  <si>
    <t>&gt;sp|Q9LD90|CBF5_ARATH H/ACA ribonucleoprotein complex subunit 4 OS=Arabidopsis thaliana GN=CBF5 PE=1 SV=1</t>
  </si>
  <si>
    <t>CBF5</t>
  </si>
  <si>
    <t>H/ACA ribonucleoprotein complex subunit 4</t>
  </si>
  <si>
    <t>Q9LD90</t>
  </si>
  <si>
    <t>&gt;tr|Q9FXB5|Q9FXB5_ARATH F25P12.91 protein OS=Arabidopsis thaliana GN=F25P12.91 PE=4 SV=1</t>
  </si>
  <si>
    <t>F25P12.91</t>
  </si>
  <si>
    <t>Q9FXB5</t>
  </si>
  <si>
    <t>&gt;sp|Q9FVQ1|NUCL1_ARATH Nucleolin 1 OS=Arabidopsis thaliana GN=NUCL1 PE=1 SV=1</t>
  </si>
  <si>
    <t>NUCL1</t>
  </si>
  <si>
    <t>Nucleolin 1</t>
  </si>
  <si>
    <t>Q9FVQ1;Q1PEP5</t>
  </si>
  <si>
    <t>&gt;tr|Q9FNE4|Q9FNE4_ARATH PWWP domain-containing protein OS=Arabidopsis thaliana GN=AT5G40340 PE=4 SV=1</t>
  </si>
  <si>
    <t>Q9FNE4;Q9LK91</t>
  </si>
  <si>
    <t>&gt;sp|Q9FMP0|MD19A_ARATH Mediator of RNA polymerase II transcription subunit 19a OS=Arabidopsis thaliana GN=MED19A PE=1 SV=1</t>
  </si>
  <si>
    <t>MED19A</t>
  </si>
  <si>
    <t>Q9FMP0</t>
  </si>
  <si>
    <t>&gt;sp|Q9FLN4|RK27_ARATH 50S ribosomal protein L27, chloroplastic OS=Arabidopsis thaliana GN=RPL27 PE=2 SV=1</t>
  </si>
  <si>
    <t>RPL27</t>
  </si>
  <si>
    <t>50S ribosomal protein L27, chloroplastic</t>
  </si>
  <si>
    <t>Q9FLN4</t>
  </si>
  <si>
    <t>&gt;sp|Q9FJP3|RK29_ARATH 50S ribosomal protein L29, chloroplastic OS=Arabidopsis thaliana GN=RPL29 PE=1 SV=1</t>
  </si>
  <si>
    <t>RPL29</t>
  </si>
  <si>
    <t>50S ribosomal protein L29, chloroplastic</t>
  </si>
  <si>
    <t>Q9FJP3</t>
  </si>
  <si>
    <t>&gt;sp|Q9SIP7|RS31_ARATH 40S ribosomal protein S3-1 OS=Arabidopsis thaliana GN=RPS3A PE=1 SV=1;&gt;sp|Q9M339|RS32_ARATH 40S ribosomal protein S3-2 OS=Arabidopsis thaliana GN=RPS3B PE=1 SV=1;&gt;sp|Q9FJA6|RS33_ARATH 40S ribosomal protein S3-3 OS=Arabidopsis thaliana</t>
  </si>
  <si>
    <t>RPS3A;RPS3B;RPS3C</t>
  </si>
  <si>
    <t>40S ribosomal protein S3-1;40S ribosomal protein S3-2;40S ribosomal protein S3-3</t>
  </si>
  <si>
    <t>Q9SIP7;Q9M339;Q9FJA6</t>
  </si>
  <si>
    <t>&gt;sp|Q9FEF8|MD36B_ARATH Probable mediator of RNA polymerase II transcription subunit 36b OS=Arabidopsis thaliana GN=MED36B PE=1 SV=1</t>
  </si>
  <si>
    <t>FIB1</t>
  </si>
  <si>
    <t>rRNA 2-O-methyltransferase fibrillarin 1</t>
  </si>
  <si>
    <t>Q9FEF8;Q9FHB3</t>
  </si>
  <si>
    <t>&gt;tr|Q9C865|Q9C865_ARATH Putative uncharacterized protein At1g31440 OS=Arabidopsis thaliana GN=T8E3.10 PE=2 SV=1</t>
  </si>
  <si>
    <t>T8E3.10</t>
  </si>
  <si>
    <t>Q9C865</t>
  </si>
  <si>
    <t>&gt;sp|Q9C514|RS71_ARATH 40S ribosomal protein S7-1 OS=Arabidopsis thaliana GN=RPS7A PE=2 SV=1</t>
  </si>
  <si>
    <t>RPS7A</t>
  </si>
  <si>
    <t>40S ribosomal protein S7-1</t>
  </si>
  <si>
    <t>Q9C514</t>
  </si>
  <si>
    <t>&gt;sp|Q96318|CRU3_ARATH 12S seed storage protein CRC OS=Arabidopsis thaliana GN=CRC PE=1 SV=1;&gt;tr|F4JLA9|F4JLA9_ARATH Cruciferin 3 OS=Arabidopsis thaliana GN=CRU3 PE=2 SV=1</t>
  </si>
  <si>
    <t>CRU1;CRU3</t>
  </si>
  <si>
    <t>12S seed storage protein CRU1;Cruciferin CRU1 alpha chain;Cruciferin CRU1 beta chain</t>
  </si>
  <si>
    <t>Q96318;F4JLA9</t>
  </si>
  <si>
    <t>&gt;sp|Q96292|ACT2_ARATH Actin-2 OS=Arabidopsis thaliana GN=ACT2 PE=1 SV=1;&gt;sp|Q96293|ACT8_ARATH Actin-8 OS=Arabidopsis thaliana GN=ACT8 PE=1 SV=2;&gt;sp|P53492|ACT7_ARATH Actin-7 OS=Arabidopsis thaliana GN=ACT7 PE=1 SV=1;&gt;tr|F4J8V9|F4J8V9_ARATH Actin 2 OS=Arabi</t>
  </si>
  <si>
    <t>ACT2;ACT8;ACT7</t>
  </si>
  <si>
    <t>Actin-2;Actin-8;Actin-7</t>
  </si>
  <si>
    <t>Q96292;Q96293;P53492;F4J8V9</t>
  </si>
  <si>
    <t>&gt;tr|Q94JX8|Q94JX8_ARATH At3g52220 OS=Arabidopsis thaliana GN=F4F15.330 PE=2 SV=1</t>
  </si>
  <si>
    <t>F4F15.330</t>
  </si>
  <si>
    <t>Q94JX8</t>
  </si>
  <si>
    <t>&gt;sp|Q93VI3|RL171_ARATH 60S ribosomal protein L17-1 OS=Arabidopsis thaliana GN=RPL17A PE=2 SV=1;&gt;sp|P51413|RL172_ARATH 60S ribosomal protein L17-2 OS=Arabidopsis thaliana GN=RPL17B PE=2 SV=2;&gt;tr|F4HRW5|F4HRW5_ARATH 60S ribosomal protein L17-2 OS=Arabidopsis</t>
  </si>
  <si>
    <t>RPL17A;RPL17B</t>
  </si>
  <si>
    <t>60S ribosomal protein L17-1;60S ribosomal protein L17-2</t>
  </si>
  <si>
    <t>Q93VI3;P51413;F4HRW5</t>
  </si>
  <si>
    <t>&gt;sp|Q93VG5|RS81_ARATH 40S ribosomal protein S8-1 OS=Arabidopsis thaliana GN=RPS8A PE=2 SV=1</t>
  </si>
  <si>
    <t>RPS8A</t>
  </si>
  <si>
    <t>40S ribosomal protein S8-1</t>
  </si>
  <si>
    <t>Q93VG5</t>
  </si>
  <si>
    <t>&gt;sp|Q8VZT0|NLAL1_ARATH Putative H/ACA ribonucleoprotein complex subunit 1-like protein 1 OS=Arabidopsis thaliana GN=At3g03920 PE=2 SV=1</t>
  </si>
  <si>
    <t>Putative H/ACA ribonucleoprotein complex subunit 1-like protein 1</t>
  </si>
  <si>
    <t>Q8VZT0</t>
  </si>
  <si>
    <t>&gt;tr|Q8VY15|Q8VY15_ARATH Putative uncharacterized protein At1g60210 OS=Arabidopsis thaliana GN=At1g60210 PE=2 SV=1</t>
  </si>
  <si>
    <t>At1g60210</t>
  </si>
  <si>
    <t>Q8VY15</t>
  </si>
  <si>
    <t>&gt;sp|Q8RXU5|R37A2_ARATH 60S ribosomal protein L37a-2 OS=Arabidopsis thaliana GN=RPL37AC PE=3 SV=1</t>
  </si>
  <si>
    <t>RPL37AC</t>
  </si>
  <si>
    <t>60S ribosomal protein L37a-2</t>
  </si>
  <si>
    <t>Q8RXU5;Q9SRK6</t>
  </si>
  <si>
    <t>&gt;sp|Q8LC83|RS242_ARATH 40S ribosomal protein S24-2 OS=Arabidopsis thaliana GN=RPS24B PE=2 SV=2</t>
  </si>
  <si>
    <t>RPS24B</t>
  </si>
  <si>
    <t>40S ribosomal protein S24-2</t>
  </si>
  <si>
    <t>Q8LC83</t>
  </si>
  <si>
    <t>&gt;sp|Q8L7S8|RH3_ARATH DEAD-box ATP-dependent RNA helicase 3, chloroplastic OS=Arabidopsis thaliana GN=RH3 PE=1 SV=2;&gt;tr|F4K180|F4K180_ARATH DEAD-box ATP-dependent RNA helicase 3 OS=Arabidopsis thaliana GN=emb1138 PE=4 SV=1</t>
  </si>
  <si>
    <t>RH3;emb1138</t>
  </si>
  <si>
    <t>DEAD-box ATP-dependent RNA helicase 3, chloroplastic</t>
  </si>
  <si>
    <t>Q8L7S8;F4K180</t>
  </si>
  <si>
    <t>&gt;sp|Q8L716|U2A2B_ARATH Splicing factor U2af large subunit B OS=Arabidopsis thaliana GN=U2AF65B PE=2 SV=2</t>
  </si>
  <si>
    <t>U2AF65B</t>
  </si>
  <si>
    <t>Splicing factor U2af large subunit B</t>
  </si>
  <si>
    <t>Q8L716</t>
  </si>
  <si>
    <t>&gt;sp|Q8H0U8|RH42_ARATH DEAD-box ATP-dependent RNA helicase 42 OS=Arabidopsis thaliana GN=RH42 PE=1 SV=2</t>
  </si>
  <si>
    <t>RH42</t>
  </si>
  <si>
    <t>DEAD-box ATP-dependent RNA helicase 42</t>
  </si>
  <si>
    <t>Q8H0U8;Q9SF41;A8MQH2</t>
  </si>
  <si>
    <t>&gt;tr|Q8GXN9|Q8GXN9_ARATH G patch domain-containing protein 1 OS=Arabidopsis thaliana GN=At5g23080/MYJ24_7 PE=2 SV=1;&gt;tr|Q9FN46|Q9FN46_ARATH G patch domain-containing protein 1 OS=Arabidopsis thaliana GN=TGH PE=2 SV=1</t>
  </si>
  <si>
    <t>At5g23080/MYJ24_7;TGH</t>
  </si>
  <si>
    <t>Q8GXN9;Q9FN46</t>
  </si>
  <si>
    <t>&gt;tr|Q8GWY0|Q8GWY0_ARATH At1g79200 OS=Arabidopsis thaliana GN=At1g79200/YUP8H12R_37 PE=2 SV=1</t>
  </si>
  <si>
    <t>At1g79200/YUP8H12R_37</t>
  </si>
  <si>
    <t>Q8GWY0</t>
  </si>
  <si>
    <t>&gt;sp|Q700C7|SPCH_ARATH Transcription factor SPEECHLESS OS=Arabidopsis thaliana GN=SPCH PE=1 SV=1</t>
  </si>
  <si>
    <t>SPCH</t>
  </si>
  <si>
    <t>Transcription factor SPEECHLESS</t>
  </si>
  <si>
    <t>Q700C7</t>
  </si>
  <si>
    <t>&gt;sp|Q680P8|RS29_ARATH 40S ribosomal protein S29 OS=Arabidopsis thaliana GN=RPS29A PE=2 SV=2</t>
  </si>
  <si>
    <t>RPS29A</t>
  </si>
  <si>
    <t>40S ribosomal protein S29</t>
  </si>
  <si>
    <t>Q680P8</t>
  </si>
  <si>
    <t>&gt;sp|Q56YW9|TBB2_ARATH Tubulin beta-2 chain OS=Arabidopsis thaliana GN=TUBB2 PE=2 SV=2;&gt;sp|Q9ASR0|TBB3_ARATH Tubulin beta-3 chain OS=Arabidopsis thaliana GN=TUBB3 PE=2 SV=2;&gt;sp|P29514|TBB6_ARATH Tubulin beta-6 chain OS=Arabidopsis thaliana GN=TUBB6 PE=2 SV=</t>
  </si>
  <si>
    <t>At5g62690;TUBB6;TUBB8</t>
  </si>
  <si>
    <t>Tubulin beta-6 chain;Tubulin beta-8 chain</t>
  </si>
  <si>
    <t>Q56YW9;Q9ASR0;P29514;P29516;P29513;P29515;P12411;P24636;P29517</t>
  </si>
  <si>
    <t>RPL37B;RPL37C;RPL37A</t>
  </si>
  <si>
    <t>60S ribosomal protein L37-2;60S ribosomal protein L37-3;60S ribosomal protein L37-1</t>
  </si>
  <si>
    <t>Q43292;Q8LEM8;Q8LFH7</t>
  </si>
  <si>
    <t>&gt;sp|Q42262|RS3A2_ARATH 40S ribosomal protein S3a-2 OS=Arabidopsis thaliana GN=RPS3AB PE=2 SV=3;&gt;sp|Q9CAV0|RS3A1_ARATH 40S ribosomal protein S3a-1 OS=Arabidopsis thaliana GN=RPS3AA PE=1 SV=3</t>
  </si>
  <si>
    <t>RPS3AB;RPS3AA</t>
  </si>
  <si>
    <t>40S ribosomal protein S3a-2;40S ribosomal protein S3a-1</t>
  </si>
  <si>
    <t>Q42262;Q9CAV0</t>
  </si>
  <si>
    <t>&gt;sp|Q38882|PLDA1_ARATH Phospholipase D alpha 1 OS=Arabidopsis thaliana GN=PLDALPHA1 PE=1 SV=2</t>
  </si>
  <si>
    <t>PLDALPHA1</t>
  </si>
  <si>
    <t>Phospholipase D alpha 1</t>
  </si>
  <si>
    <t>Q38882;Q9SSQ9</t>
  </si>
  <si>
    <t>&gt;sp|P93014|RR5_ARATH 30S ribosomal protein S5, chloroplastic OS=Arabidopsis thaliana GN=rps5 PE=1 SV=1</t>
  </si>
  <si>
    <t>rps5</t>
  </si>
  <si>
    <t>30S ribosomal protein S5, chloroplastic</t>
  </si>
  <si>
    <t>P93014</t>
  </si>
  <si>
    <t>&gt;sp|P92959|RK24_ARATH 50S ribosomal protein L24, chloroplastic OS=Arabidopsis thaliana GN=RPL24 PE=2 SV=2</t>
  </si>
  <si>
    <t>RPL24</t>
  </si>
  <si>
    <t>50S ribosomal protein L24, chloroplastic</t>
  </si>
  <si>
    <t>P92959</t>
  </si>
  <si>
    <t>&gt;sp|P60040|RL72_ARATH 60S ribosomal protein L7-2 OS=Arabidopsis thaliana GN=RPL7B PE=1 SV=1;&gt;tr|F4IT48|F4IT48_ARATH 60S ribosomal protein L7-3 OS=Arabidopsis thaliana GN=AT2G44120 PE=2 SV=1;&gt;sp|Q9LHP1|RL74_ARATH 60S ribosomal protein L7-4 OS=Arabidopsis th</t>
  </si>
  <si>
    <t>RPL7B;RPL7D;RPL7C</t>
  </si>
  <si>
    <t>60S ribosomal protein L7-2;60S ribosomal protein L7-4;60S ribosomal protein L7-3</t>
  </si>
  <si>
    <t>P60040;F4IT48;Q9LHP1;P60039;A8MRH4</t>
  </si>
  <si>
    <t>&gt;sp|P59232|R27AB_ARATH Ubiquitin-40S ribosomal protein S27a-2 OS=Arabidopsis thaliana GN=RPS27AB PE=1 SV=2;&gt;sp|P59233|R27AC_ARATH Ubiquitin-40S ribosomal protein S27a-3 OS=Arabidopsis thaliana GN=RPS27AC PE=1 SV=2;&gt;sp|P59271|R27AA_ARATH Ubiquitin-40S ribos</t>
  </si>
  <si>
    <t>RPS27AB;RPS27AC;RPS27AA;UBQ10;UBQ4;UBQ9;UBQ13;UBQ3;UBQ14;UBQ12;UBQ11;RUB1;RUB2;RPL40A;RPL40B</t>
  </si>
  <si>
    <t>Ubiquitin-40S ribosomal protein S27a-2;Ubiquitin;40S ribosomal protein S27a-2;Ubiquitin-40S ribosomal protein S27a-3;Ubiquitin;40S ribosomal protein S27a-3;Ubiquitin-40S ribosomal protein S27a-1;Ubiquitin;40S ribosomal protein S27a-1;Polyubiquitin 10;Ubiquitin;Polyubiquitin 4;Ubiquitin;Polyubiquitin 9;Ubiquitin-related 1;Ubiquitin-related 2;Ubiquitin-related 3;Ubiquitin-related 4;Polyubiquitin 3;Ubiquitin;Polyubiquitin 14;Ubiquitin;Polyubiquitin 12;Ubiquitin-related 1;Ubiquitin-related 2;Ubiquitin-related 3;Polyubiquitin 11;Ubiquitin;Ubiquitin-NEDD8-like protein RUB1;Ubiquitin;NEDD8-like protein RUB1;Ubiquitin-NEDD8-like protein RUB2;Ubiquitin;NEDD8-like protein RUB2;Ubiquitin-60S ribosomal protein L40-1;Ubiquitin;60S ribosomal protein L40-1;Ubiquitin-60S ribosomal protein L40-2;Ubiquitin;60S ribosomal protein L40-2</t>
  </si>
  <si>
    <t>P59232;P59233;P59271;Q8H159;P0CH32;Q3EAA5;Q9FHQ6;F4I9X6;Q1EC66;Q3E7T8;Q3E7K8;P0CH33;Q9SHE7;Q8RUC6;F4JGM3;B9DHA6;Q42202;Q39256</t>
  </si>
  <si>
    <t>&gt;sp|P59224|RS132_ARATH 40S ribosomal protein S13-2 OS=Arabidopsis thaliana GN=RPS13B PE=2 SV=1;&gt;sp|P59223|RS131_ARATH 40S ribosomal protein S13-1 OS=Arabidopsis thaliana GN=RPS13A PE=2 SV=1</t>
  </si>
  <si>
    <t>RPS13B;RPS13A</t>
  </si>
  <si>
    <t>40S ribosomal protein S13-2;40S ribosomal protein S13-1</t>
  </si>
  <si>
    <t>P59224;P59223</t>
  </si>
  <si>
    <t>&gt;sp|P56807|RR18_ARATH 30S ribosomal protein S18, chloroplastic OS=Arabidopsis thaliana GN=rps18 PE=1 SV=1</t>
  </si>
  <si>
    <t>rps18</t>
  </si>
  <si>
    <t>30S ribosomal protein S18, chloroplastic</t>
  </si>
  <si>
    <t>P56807</t>
  </si>
  <si>
    <t>&gt;sp|P56798|RR3_ARATH 30S ribosomal protein S3, chloroplastic OS=Arabidopsis thaliana GN=rps3 PE=3 SV=1</t>
  </si>
  <si>
    <t>rps3</t>
  </si>
  <si>
    <t>30S ribosomal protein S3, chloroplastic</t>
  </si>
  <si>
    <t>P56798</t>
  </si>
  <si>
    <t>&gt;sp|P51427|RS52_ARATH 40S ribosomal protein S5-2 OS=Arabidopsis thaliana GN=RPS5B PE=2 SV=2;&gt;sp|Q9ZUT9|RS51_ARATH 40S ribosomal protein S5-1 OS=Arabidopsis thaliana GN=RPS5A PE=2 SV=1</t>
  </si>
  <si>
    <t>RPS5B;RPS5A</t>
  </si>
  <si>
    <t>40S ribosomal protein S5-2;40S ribosomal protein S5-1</t>
  </si>
  <si>
    <t>P51427;Q9ZUT9</t>
  </si>
  <si>
    <t>RPL31C;RPL31A;RPL31B</t>
  </si>
  <si>
    <t>60S ribosomal protein L31-3;60S ribosomal protein L31-1;60S ribosomal protein L31-2</t>
  </si>
  <si>
    <t>P51420;Q9SLL7;Q9STR1;A8MR49</t>
  </si>
  <si>
    <t>&gt;sp|Q9SRX2|RL191_ARATH 60S ribosomal protein L19-1 OS=Arabidopsis thaliana GN=RPL19A PE=2 SV=1;&gt;sp|P49693|RL193_ARATH 60S ribosomal protein L19-3 OS=Arabidopsis thaliana GN=RPL19C PE=2 SV=3</t>
  </si>
  <si>
    <t>RPL19A;RPL19C</t>
  </si>
  <si>
    <t>60S ribosomal protein L19-1;60S ribosomal protein L19-3</t>
  </si>
  <si>
    <t>Q9SRX2;P49693;Q9LUQ6</t>
  </si>
  <si>
    <t>&gt;sp|P49691|RL4B_ARATH 60S ribosomal protein L4-2 OS=Arabidopsis thaliana GN=RPL4D PE=2 SV=2</t>
  </si>
  <si>
    <t>RPL4D</t>
  </si>
  <si>
    <t>60S ribosomal protein L4-2</t>
  </si>
  <si>
    <t>P49691;F4KDU5</t>
  </si>
  <si>
    <t>&gt;sp|P49227|RL52_ARATH 60S ribosomal protein L5-2 OS=Arabidopsis thaliana GN=RPL5B PE=2 SV=3;&gt;sp|Q8LBI1|RL51_ARATH 60S ribosomal protein L5-1 OS=Arabidopsis thaliana GN=ATL5 PE=2 SV=2;&gt;tr|F4J912|F4J912_ARATH 60S ribosomal protein L5-1 OS=Arabidopsis thalian</t>
  </si>
  <si>
    <t>RPL5B;ATL5</t>
  </si>
  <si>
    <t>60S ribosomal protein L5-2;60S ribosomal protein L5-1</t>
  </si>
  <si>
    <t>P49227;Q8LBI1;F4J912</t>
  </si>
  <si>
    <t>&gt;sp|P49211|RL321_ARATH 60S ribosomal protein L32-1 OS=Arabidopsis thaliana GN=RPL32A PE=2 SV=2;&gt;sp|Q9FHG2|RL322_ARATH 60S ribosomal protein L32-2 OS=Arabidopsis thaliana GN=RPL32B PE=2 SV=1</t>
  </si>
  <si>
    <t>RPL32A;RPL32B</t>
  </si>
  <si>
    <t>60S ribosomal protein L32-1;60S ribosomal protein L32-2</t>
  </si>
  <si>
    <t>P49211;Q9FHG2</t>
  </si>
  <si>
    <t>&gt;sp|P49209|RL91_ARATH 60S ribosomal protein L9-1 OS=Arabidopsis thaliana GN=RPL9B PE=2 SV=3;&gt;sp|Q9SZX9|RL92_ARATH 60S ribosomal protein L9-2 OS=Arabidopsis thaliana GN=RPL9D PE=2 SV=1</t>
  </si>
  <si>
    <t>RPL9B;RPL9D</t>
  </si>
  <si>
    <t>60S ribosomal protein L9-1;60S ribosomal protein L9-2</t>
  </si>
  <si>
    <t>P49209;Q9SZX9</t>
  </si>
  <si>
    <t>RPS17A;RPS17D;RPS17B;RPS17C</t>
  </si>
  <si>
    <t>40S ribosomal protein S17-1;40S ribosomal protein S17-4;40S ribosomal protein S17-2;40S ribosomal protein S17-3</t>
  </si>
  <si>
    <t>P49205;Q9LZ17;Q9SJ36;Q9SQZ1</t>
  </si>
  <si>
    <t>&gt;sp|P49201|RS232_ARATH 40S ribosomal protein S23-2 OS=Arabidopsis thaliana GN=RPS23B PE=2 SV=2;&gt;sp|Q9SF35|RS231_ARATH 40S ribosomal protein S23-1 OS=Arabidopsis thaliana GN=RPS23A PE=2 SV=2</t>
  </si>
  <si>
    <t>RPS23B;RPS23A</t>
  </si>
  <si>
    <t>40S ribosomal protein S23-2;40S ribosomal protein S23-1</t>
  </si>
  <si>
    <t>P49201;Q9SF35</t>
  </si>
  <si>
    <t>&gt;sp|P49200|RS201_ARATH 40S ribosomal protein S20-1 OS=Arabidopsis thaliana GN=RPS20A PE=2 SV=2;&gt;sp|Q9STY6|RS202_ARATH 40S ribosomal protein S20-2 OS=Arabidopsis thaliana GN=RPS20B PE=2 SV=1</t>
  </si>
  <si>
    <t>RPS20A;RPS20B</t>
  </si>
  <si>
    <t>40S ribosomal protein S20-1;40S ribosomal protein S20-2</t>
  </si>
  <si>
    <t>P49200;Q9STY6</t>
  </si>
  <si>
    <t>&gt;sp|P42798|R15A1_ARATH 40S ribosomal protein S15a-1 OS=Arabidopsis thaliana GN=RPS15AA PE=2 SV=2;&gt;sp|Q9LX88|R15A4_ARATH 40S ribosomal protein S15a-4 OS=Arabidopsis thaliana GN=RPS15AD PE=2 SV=3;&gt;sp|O80646|R15A3_ARATH 40S ribosomal protein S15a-3 OS=Arabido</t>
  </si>
  <si>
    <t>RPS15AA;RPS15AD;RPS15AC</t>
  </si>
  <si>
    <t>40S ribosomal protein S15a-1;40S ribosomal protein S15a-4;40S ribosomal protein S15a-3</t>
  </si>
  <si>
    <t>P42798;Q9LX88;O80646</t>
  </si>
  <si>
    <t>&gt;sp|P42794|RL112_ARATH 60S ribosomal protein L11-2 OS=Arabidopsis thaliana GN=RPL11B PE=2 SV=2;&gt;sp|P42795|RL111_ARATH 60S ribosomal protein L11-1 OS=Arabidopsis thaliana GN=RPL11A PE=2 SV=2</t>
  </si>
  <si>
    <t>RPL11B;RPL11A</t>
  </si>
  <si>
    <t>60S ribosomal protein L11-2;60S ribosomal protein L11-1</t>
  </si>
  <si>
    <t>P42794;P42795</t>
  </si>
  <si>
    <t>&gt;sp|P42791|RL182_ARATH 60S ribosomal protein L18-2 OS=Arabidopsis thaliana GN=RPL18B PE=1 SV=2;&gt;sp|Q940B0|RL183_ARATH 60S ribosomal protein L18-3 OS=Arabidopsis thaliana GN=RPL18C PE=2 SV=1</t>
  </si>
  <si>
    <t>RPL18B;RPL18C</t>
  </si>
  <si>
    <t>60S ribosomal protein L18-2;60S ribosomal protein L18-3</t>
  </si>
  <si>
    <t>P42791;Q940B0;O22254</t>
  </si>
  <si>
    <t>RPS14C;RPS14B;RPS14A</t>
  </si>
  <si>
    <t>40S ribosomal protein S14-3;40S ribosomal protein S14-2;40S ribosomal protein S14-1</t>
  </si>
  <si>
    <t>P42036;Q9CAX6;Q9SIH0</t>
  </si>
  <si>
    <t>&gt;sp|P31167|ADT1_ARATH ADP,ATP carrier protein 1, mitochondrial OS=Arabidopsis thaliana GN=AAC1 PE=1 SV=2;&gt;sp|P40941|ADT2_ARATH ADP,ATP carrier protein 2, mitochondrial OS=Arabidopsis thaliana GN=AAC2 PE=1 SV=2</t>
  </si>
  <si>
    <t>AAC1;AAC2</t>
  </si>
  <si>
    <t>ADP,ATP carrier protein 1, mitochondrial;ADP,ATP carrier protein 2, mitochondrial</t>
  </si>
  <si>
    <t>P31167;P40941;O49447</t>
  </si>
  <si>
    <t>&gt;sp|P29525|OLEO1_ARATH Oleosin 18.5 kDa OS=Arabidopsis thaliana GN=At4g25140 PE=1 SV=1</t>
  </si>
  <si>
    <t>Oleosin 18.5 kDa</t>
  </si>
  <si>
    <t>P29525</t>
  </si>
  <si>
    <t>&gt;sp|P28297|ACEA_ARATH Isocitrate lyase OS=Arabidopsis thaliana GN=ICL PE=1 SV=2</t>
  </si>
  <si>
    <t>ICL</t>
  </si>
  <si>
    <t>Isocitrate lyase</t>
  </si>
  <si>
    <t>P28297</t>
  </si>
  <si>
    <t>&gt;sp|P25873|RK15_ARATH 50S ribosomal protein L15, chloroplastic OS=Arabidopsis thaliana GN=RPL15 PE=2 SV=2</t>
  </si>
  <si>
    <t>RPL15</t>
  </si>
  <si>
    <t>50S ribosomal protein L15, chloroplastic</t>
  </si>
  <si>
    <t>P25873</t>
  </si>
  <si>
    <t>&gt;sp|P25858|G3PC1_ARATH Glyceraldehyde-3-phosphate dehydrogenase GAPC1, cytosolic OS=Arabidopsis thaliana GN=GAPC1 PE=1 SV=2;&gt;sp|Q9FX54|G3PC2_ARATH Glyceraldehyde-3-phosphate dehydrogenase GAPC2, cytosolic OS=Arabidopsis thaliana GN=GAPC2 PE=1 SV=1;&gt;tr|F4HQ</t>
  </si>
  <si>
    <t>GAPC;T6J4.17;GAPC2</t>
  </si>
  <si>
    <t>Glyceraldehyde-3-phosphate dehydrogenase, cytosolic</t>
  </si>
  <si>
    <t>P25858;Q9FX54;F4HQT1</t>
  </si>
  <si>
    <t>&gt;sp|P25857|G3PB_ARATH Glyceraldehyde-3-phosphate dehydrogenase GAPB, chloroplastic OS=Arabidopsis thaliana GN=GAPB PE=1 SV=2</t>
  </si>
  <si>
    <t>GAPB</t>
  </si>
  <si>
    <t>Glyceraldehyde-3-phosphate dehydrogenase B, chloroplastic</t>
  </si>
  <si>
    <t>P25857</t>
  </si>
  <si>
    <t>&gt;sp|Q9LPW0|G3PA2_ARATH Glyceraldehyde 3-phosphate dehydrogenase GAPA2, chloroplastic OS=Arabidopsis thaliana GN=GAPA2 PE=2 SV=1;&gt;sp|P25856|G3PA1_ARATH Glyceraldehyde-3-phosphate dehydrogenase GAPA1, chloroplastic OS=Arabidopsis thaliana GN=GAPA1 PE=1 SV=3;</t>
  </si>
  <si>
    <t>F13K23.15;GAPA;GAPA-2</t>
  </si>
  <si>
    <t>Glyceraldehyde-3-phosphate dehydrogenase A, chloroplastic</t>
  </si>
  <si>
    <t>Q9LPW0;P25856;F4HNZ6</t>
  </si>
  <si>
    <t>&gt;sp|P22954|MD37D_ARATH Probable mediator of RNA polymerase II transcription subunit 37c OS=Arabidopsis thaliana GN=MED37D PE=1 SV=2;&gt;sp|Q9C7X7|HSP7N_ARATH Heat shock 70 kDa protein 18 OS=Arabidopsis thaliana GN=HSP70-18 PE=2 SV=1</t>
  </si>
  <si>
    <t>HSP70-2;HSP70-18</t>
  </si>
  <si>
    <t>Heat shock 70 kDa protein 2;Heat shock 70 kDa protein 18</t>
  </si>
  <si>
    <t>P22954;Q9C7X7;Q9LKR3;Q39043;Q9S9N1;F4K007</t>
  </si>
  <si>
    <t>&gt;sp|P22953|MD37E_ARATH Probable mediator of RNA polymerase II transcription subunit 37e OS=Arabidopsis thaliana GN=MED37E PE=1 SV=3;&gt;tr|F4KCE5|F4KCE5_ARATH Heat shock 70kDa protein 1/8 OS=Arabidopsis thaliana GN=HSC70-1 PE=2 SV=1</t>
  </si>
  <si>
    <t>HSP70-1;HSC70-1</t>
  </si>
  <si>
    <t>Heat shock 70 kDa protein 1</t>
  </si>
  <si>
    <t>P22953;F4KCE5</t>
  </si>
  <si>
    <t>&gt;sp|P21240|CPNB1_ARATH Chaperonin 60 subunit beta 1, chloroplastic OS=Arabidopsis thaliana GN=CPN60B1 PE=1 SV=3;&gt;sp|Q9LJE4|CPNB2_ARATH Chaperonin 60 subunit beta 2, chloroplastic OS=Arabidopsis thaliana GN=CPN60B2 PE=1 SV=1;&gt;sp|C0Z361|CPNB3_ARATH Chaperoni</t>
  </si>
  <si>
    <t>CPN60B1;CPN60B2;CPN60B3</t>
  </si>
  <si>
    <t>Chaperonin 60 subunit beta 1, chloroplastic;Chaperonin 60 subunit beta 2, chloroplastic;Chaperonin 60 subunit beta 3, chloroplastic</t>
  </si>
  <si>
    <t>P21240;Q9LJE4;C0Z361</t>
  </si>
  <si>
    <t>&gt;sp|P17745|EFTU_ARATH Elongation factor Tu, chloroplastic OS=Arabidopsis thaliana GN=TUFA PE=1 SV=1</t>
  </si>
  <si>
    <t>TUFA</t>
  </si>
  <si>
    <t>Elongation factor Tu, chloroplastic</t>
  </si>
  <si>
    <t>P17745;Q9ZT91</t>
  </si>
  <si>
    <t>ARP1;RP1;ARP2</t>
  </si>
  <si>
    <t>60S ribosomal protein L3-1;60S ribosomal protein L3-2</t>
  </si>
  <si>
    <t>P17094;A8MQQ1;P22738</t>
  </si>
  <si>
    <t>&gt;sp|P16180|RR17_ARATH 30S ribosomal protein S17, chloroplastic OS=Arabidopsis thaliana GN=RPS17 PE=2 SV=1</t>
  </si>
  <si>
    <t>RPS17</t>
  </si>
  <si>
    <t>30S ribosomal protein S17, chloroplastic</t>
  </si>
  <si>
    <t>P16180</t>
  </si>
  <si>
    <t>&gt;sp|P15460|2SS4_ARATH 2S seed storage protein 4 OS=Arabidopsis thaliana GN=AT2S4 PE=2 SV=1</t>
  </si>
  <si>
    <t>AT2S4</t>
  </si>
  <si>
    <t>2S seed storage protein 4;2S seed storage protein 4 small subunit;2S seed storage protein 4 large subunit</t>
  </si>
  <si>
    <t>P15460</t>
  </si>
  <si>
    <t>&gt;sp|P15455|CRU1_ARATH 12S seed storage protein CRA1 OS=Arabidopsis thaliana GN=CRA1 PE=1 SV=2;&gt;tr|F4K8S2|F4K8S2_ARATH 12S seed storage protein CRU4 OS=Arabidopsis thaliana GN=CRA1 PE=2 SV=1</t>
  </si>
  <si>
    <t>CRU4;CRA1</t>
  </si>
  <si>
    <t>12S seed storage protein CRU4;12S seed storage protein CRU4 alpha chain;12S seed storage protein CRU4 beta chain</t>
  </si>
  <si>
    <t>P15455;F4K8S2</t>
  </si>
  <si>
    <t>&gt;sp|P10795|RBS1A_ARATH Ribulose bisphosphate carboxylase small chain 1A, chloroplastic OS=Arabidopsis thaliana GN=RBCS-1A PE=1 SV=2</t>
  </si>
  <si>
    <t>RBCS-1A</t>
  </si>
  <si>
    <t>Ribulose bisphosphate carboxylase small chain 1A, chloroplastic</t>
  </si>
  <si>
    <t>P10795;F4HRR5</t>
  </si>
  <si>
    <t>&gt;sp|P04778|CB1C_ARATH Chlorophyll a-b binding protein 1, chloroplastic OS=Arabidopsis thaliana GN=LHCB1.3 PE=1 SV=1;&gt;sp|P0CJ48|CB1A_ARATH Chlorophyll a-b binding protein 2, chloroplastic OS=Arabidopsis thaliana GN=LHCB1.1 PE=1 SV=1;&gt;sp|Q8VZ87|CB1B_ARATH Ch</t>
  </si>
  <si>
    <t>LHCB1.3;LHCB1.1;LHCB1.2;Lhb1B1;Lhb1B2;Lhcb2:4;At2g05070/F1O13.20;LHCB2.1</t>
  </si>
  <si>
    <t>Chlorophyll a-b binding protein 1, chloroplastic;Chlorophyll a-b binding protein 2, chloroplastic;Chlorophyll a-b binding protein 3, chloroplastic</t>
  </si>
  <si>
    <t>P04778;P0CJ48;Q8VZ87;Q39142;Q39141;Q9XF87;Q9S7J7;Q9SHR7</t>
  </si>
  <si>
    <t>&gt;sp|O82499|IF1C_ARATH Translation initiation factor IF-1, chloroplastic OS=Arabidopsis thaliana GN=At4g11175 PE=2 SV=2</t>
  </si>
  <si>
    <t>Translation initiation factor IF-1, chloroplastic</t>
  </si>
  <si>
    <t>O82499</t>
  </si>
  <si>
    <t>&gt;sp|O80998|MB21_ARATH Myrosinase-binding protein-like At2g25980 OS=Arabidopsis thaliana GN=At2g25980 PE=2 SV=1</t>
  </si>
  <si>
    <t>Myrosinase-binding protein-like At2g25980</t>
  </si>
  <si>
    <t>O80998;Q9FGC4;F4IB98;F4IB99</t>
  </si>
  <si>
    <t>&gt;sp|O50008|METE_ARATH 5-methyltetrahydropteroyltriglutamate--homocysteine methyltransferase OS=Arabidopsis thaliana GN=CIMS PE=1 SV=1;&gt;tr|Q9SRV5|Q9SRV5_ARATH Cobalamin-independent methionine synthase OS=Arabidopsis thaliana GN=F20H23.19 PE=2 SV=1</t>
  </si>
  <si>
    <t>CIMS;F20H23.19</t>
  </si>
  <si>
    <t>5-methyltetrahydropteroyltriglutamate--homocysteine methyltransferase</t>
  </si>
  <si>
    <t>O50008;Q9SRV5;Q0WNZ5</t>
  </si>
  <si>
    <t>&gt;sp|O48549|RS61_ARATH 40S ribosomal protein S6-1 OS=Arabidopsis thaliana GN=RPS6A PE=1 SV=2;&gt;tr|A8MS03|A8MS03_ARATH 40S ribosomal protein S6-1 OS=Arabidopsis thaliana GN=RPS6 PE=4 SV=1</t>
  </si>
  <si>
    <t>RPS6A;RPS6</t>
  </si>
  <si>
    <t>40S ribosomal protein S6-1</t>
  </si>
  <si>
    <t>O48549;A8MS03</t>
  </si>
  <si>
    <t>&gt;sp|O23049|RK6_ARATH 50S ribosomal protein L6, chloroplastic OS=Arabidopsis thaliana GN=RPL6 PE=2 SV=1</t>
  </si>
  <si>
    <t>RPL6</t>
  </si>
  <si>
    <t>50S ribosomal protein L6, chloroplastic</t>
  </si>
  <si>
    <t>O23049</t>
  </si>
  <si>
    <t>&gt;sp|O22860|RL38_ARATH 60S ribosomal protein L38 OS=Arabidopsis thaliana GN=RPL38A PE=3 SV=1</t>
  </si>
  <si>
    <t>RPL38A</t>
  </si>
  <si>
    <t>60S ribosomal protein L38</t>
  </si>
  <si>
    <t>O22860</t>
  </si>
  <si>
    <t>&gt;sp|O22607|MSI4_ARATH WD-40 repeat-containing protein MSI4 OS=Arabidopsis thaliana GN=MSI4 PE=1 SV=3</t>
  </si>
  <si>
    <t>MSI4</t>
  </si>
  <si>
    <t>WD-40 repeat-containing protein MSI4</t>
  </si>
  <si>
    <t>O22607</t>
  </si>
  <si>
    <t>&gt;sp|O04658|NOP5A_ARATH Probable nucleolar protein 5-1 OS=Arabidopsis thaliana GN=NOP5-1 PE=2 SV=2</t>
  </si>
  <si>
    <t>NOP5-1</t>
  </si>
  <si>
    <t>Probable nucleolar protein 5-1</t>
  </si>
  <si>
    <t>O04658</t>
  </si>
  <si>
    <t>&gt;sp|O03042|RBL_ARATH Ribulose bisphosphate carboxylase large chain OS=Arabidopsis thaliana GN=rbcL PE=1 SV=1</t>
  </si>
  <si>
    <t>rbcL</t>
  </si>
  <si>
    <t>Ribulose bisphosphate carboxylase large chain</t>
  </si>
  <si>
    <t>O03042;P93292;F4INE2</t>
  </si>
  <si>
    <t>&gt;tr|F4KDR2|F4KDR2_ARATH 60S ribosomal protein L35-4 OS=Arabidopsis thaliana GN=AT5G02610 PE=2 SV=1;&gt;sp|Q9LZ41|RL354_ARATH 60S ribosomal protein L35-4 OS=Arabidopsis thaliana GN=RPL35D PE=2 SV=1;&gt;sp|O80626|RL352_ARATH 60S ribosomal protein L35-2 OS=Arabidop</t>
  </si>
  <si>
    <t>RPL35D;RPL35B</t>
  </si>
  <si>
    <t>60S ribosomal protein L35-4;60S ribosomal protein L35-2</t>
  </si>
  <si>
    <t>F4KDR2;Q9LZ41;O80626</t>
  </si>
  <si>
    <t>&gt;tr|F4K7R6|F4K7R6_ARATH Proline-rich family protein OS=Arabidopsis thaliana GN=AT5G62640 PE=2 SV=1;&gt;tr|Q9LV14|Q9LV14_ARATH AT5g62640/MRG21_6 OS=Arabidopsis thaliana GN=AT5G62640 PE=2 SV=1;&gt;tr|Q6QTF1|Q6QTF1_ARATH EARLY FLOWERING 5 OS=Arabidopsis thaliana GN</t>
  </si>
  <si>
    <t>ELF5</t>
  </si>
  <si>
    <t>F4K7R6;Q9LV14;Q6QTF1</t>
  </si>
  <si>
    <t>&gt;sp|P49204|RS42_ARATH 40S ribosomal protein S4-2 OS=Arabidopsis thaliana GN=RPS4B PE=2 SV=4;&gt;sp|Q93VH9|RS41_ARATH 40S ribosomal protein S4-1 OS=Arabidopsis thaliana GN=RPS4A PE=2 SV=1;&gt;tr|F4K5C7|F4K5C7_ARATH 40S ribosomal protein S4-2 OS=Arabidopsis thalia</t>
  </si>
  <si>
    <t>RPS4B;RPS4A;RPS4D</t>
  </si>
  <si>
    <t>40S ribosomal protein S4-2;40S ribosomal protein S4-1;40S ribosomal protein S4-3</t>
  </si>
  <si>
    <t>P49204;Q93VH9;F4K5C7;Q8VYK6;F4IMI7</t>
  </si>
  <si>
    <t>&gt;tr|F4K4Y5|F4K4Y5_ARATH DEK domain-containing chromatin associated protein OS=Arabidopsis thaliana GN=AT5G55660 PE=2 SV=1</t>
  </si>
  <si>
    <t>F4K4Y5</t>
  </si>
  <si>
    <t>&gt;sp|P42697|DRP1A_ARATH Dynamin-related protein 1A OS=Arabidopsis thaliana GN=DRP1A PE=1 SV=3;&gt;tr|F4K015|F4K015_ARATH Dynamin-related protein 1A OS=Arabidopsis thaliana GN=DL1 PE=2 SV=1</t>
  </si>
  <si>
    <t>DRP1A;DL1</t>
  </si>
  <si>
    <t>Dynamin-related protein 1A</t>
  </si>
  <si>
    <t>P42697;F4K015;Q84XF3</t>
  </si>
  <si>
    <t>&gt;tr|F4JXC2|F4JXC2_ARATH Uncharacterized protein OS=Arabidopsis thaliana GN=AT5G53800 PE=2 SV=1</t>
  </si>
  <si>
    <t>F4JXC2</t>
  </si>
  <si>
    <t>&gt;tr|F4JQG6|F4JQG6_ARATH Cupin family protein OS=Arabidopsis thaliana GN=AT4G36700 PE=4 SV=1</t>
  </si>
  <si>
    <t>F4JQG6</t>
  </si>
  <si>
    <t>&gt;sp|O23212|U2A2A_ARATH Splicing factor U2af large subunit A OS=Arabidopsis thaliana GN=U2AF65A PE=2 SV=2;&gt;tr|F4JQG2|F4JQG2_ARATH Splicing factor U2af large subunit A OS=Arabidopsis thaliana GN=ATU2AF65A PE=2 SV=1</t>
  </si>
  <si>
    <t>U2AF65A;ATU2AF65A</t>
  </si>
  <si>
    <t>Splicing factor U2af large subunit A</t>
  </si>
  <si>
    <t>O23212;F4JQG2</t>
  </si>
  <si>
    <t>&gt;tr|F4JL11|F4JL11_ARATH Importin subunit alpha OS=Arabidopsis thaliana GN=IMPA-2 PE=3 SV=1</t>
  </si>
  <si>
    <t>IMPA-2</t>
  </si>
  <si>
    <t>Importin subunit alpha</t>
  </si>
  <si>
    <t>F4JL11</t>
  </si>
  <si>
    <t>&gt;sp|P10896|RCA_ARATH Ribulose bisphosphate carboxylase/oxygenase activase, chloroplastic OS=Arabidopsis thaliana GN=RCA PE=1 SV=2;&gt;tr|F4IVZ7|F4IVZ7_ARATH Ribulose bisphosphate carboxylase/oxygenase activase OS=Arabidopsis thaliana GN=RCA PE=2 SV=1</t>
  </si>
  <si>
    <t>RCA</t>
  </si>
  <si>
    <t>Ribulose bisphosphate carboxylase/oxygenase activase, chloroplastic</t>
  </si>
  <si>
    <t>P10896;F4IVZ7</t>
  </si>
  <si>
    <t>&gt;tr|F4ILE1|F4ILE1_ARATH Splicing factor, CC1-like protein OS=Arabidopsis thaliana GN=AT2G16940 PE=2 SV=1;&gt;tr|F4ILE0|F4ILE0_ARATH Splicing factor, CC1-like protein OS=Arabidopsis thaliana GN=AT2G16940 PE=2 SV=1;&gt;tr|Q9ZVW9|Q9ZVW9_ARATH At2g16940 OS=Arabidops</t>
  </si>
  <si>
    <t>F4ILE1;F4ILE0;Q9ZVW9</t>
  </si>
  <si>
    <t>RPS15A;RPS15;RPS15D</t>
  </si>
  <si>
    <t>40S ribosomal protein S15-1;40S ribosomal protein S15-4</t>
  </si>
  <si>
    <t>Q08112;F4I472;Q9FY64;Q9FY65</t>
  </si>
  <si>
    <t>&gt;tr|F4I2J8|F4I2J8_ARATH Uncharacterized protein OS=Arabidopsis thaliana GN=AT1G03910 PE=2 SV=1;&gt;tr|Q9ZWB1|Q9ZWB1_ARATH F21M11.16 protein OS=Arabidopsis thaliana GN=F21M11.16 PE=4 SV=1</t>
  </si>
  <si>
    <t>F21M11.16</t>
  </si>
  <si>
    <t>F4I2J8;Q9ZWB1</t>
  </si>
  <si>
    <t>&gt;sp|F4HQD4|HSP7P_ARATH Heat shock 70 kDa protein 15 OS=Arabidopsis thaliana GN=HSP70-15 PE=2 SV=1;&gt;tr|F4HQD5|F4HQD5_ARATH Heat shock protein 70 OS=Arabidopsis thaliana GN=AT1G79920 PE=3 SV=1;&gt;sp|Q9S7C0|HSP7O_ARATH Heat shock 70 kDa protein 14 OS=Arabidopsi</t>
  </si>
  <si>
    <t>HSP70-15;HSP70-14</t>
  </si>
  <si>
    <t>Heat shock 70 kDa protein 15;Heat shock 70 kDa protein 14</t>
  </si>
  <si>
    <t>F4HQD4;F4HQD5;Q9S7C0</t>
  </si>
  <si>
    <t>&gt;sp|P42212mut2|CFP enhanced Cyano fluorescent protein - mutated from GFP Aequorea victoria (Jellyfish) [MASS=26830];&gt;sp|P42212mut3|eGFP (GFP mutant);&gt;sp|P42212|GFP Original GFP_AEQVI Green fluorescent protein OS=Aequorea victoria GN=GFP PE=1 SV=1;&gt;sp|P4221</t>
  </si>
  <si>
    <t>CON__sp|P42212mut2|CFP;CON__sp|P42212mut3|eGFP;CON__sp|P42212|GFP;CON__sp|P42212mut1|YFP</t>
  </si>
  <si>
    <t>&gt;sp|P35908|K22E_HUMAN Keratin, type II cytoskeletal 2 epidermal OS=Homo sapiens GN=KRT2 PE=1 SV=2</t>
  </si>
  <si>
    <t>CON__sp|P35908|K22E_HUMAN;CON__sp|Q86Y46|K2C73_HUMAN;CON__sp|P19013|K2C4_HUMAN</t>
  </si>
  <si>
    <t>&gt;sp|P35527|K1C9_HUMAN Keratin, type I cytoskeletal 9 OS=Homo sapiens GN=KRT9 PE=1 SV=3</t>
  </si>
  <si>
    <t>CON__sp|P35527|K1C9_HUMAN</t>
  </si>
  <si>
    <t>&gt;sp|P13647|K2C5_HUMAN Keratin, type II cytoskeletal 5 OS=Homo sapiens GN=KRT5 PE=1 SV=3</t>
  </si>
  <si>
    <t>CON__sp|P13647|K2C5_HUMAN</t>
  </si>
  <si>
    <t>&gt;sp|P13645|K1C10_HUMAN Keratin, type I cytoskeletal 10 OS=Homo sapiens GN=KRT10 PE=1 SV=6</t>
  </si>
  <si>
    <t>CON__sp|P13645|K1C10_HUMAN</t>
  </si>
  <si>
    <t>&gt;sp|P08779|K1C16_HUMAN Keratin, type I cytoskeletal 16 OS=Homo sapiens GN=KRT16 PE=1 SV=4</t>
  </si>
  <si>
    <t>CON__sp|P08779|K1C16_HUMAN;CON__sp|Q92764|KRT35_HUMAN;CON__sp|Q14532|K1H2_HUMAN;CON__sp|Q15323|K1H1_HUMAN;CON__sp|Q14525|KT33B_HUMAN</t>
  </si>
  <si>
    <t>&gt;sp|P04264|K2C1_HUMAN Keratin, type II cytoskeletal 1 OS=Homo sapiens GN=KRT1 PE=1 SV=6</t>
  </si>
  <si>
    <t>CON__sp|P04264|K2C1_HUMAN</t>
  </si>
  <si>
    <t>&gt;sp|P02538|K2C6A_HUMAN Keratin, type II cytoskeletal 6A OS=Homo sapiens GN=KRT6A PE=1 SV=3</t>
  </si>
  <si>
    <t>CON__sp|P02538|K2C6A_HUMAN</t>
  </si>
  <si>
    <t>&gt;sp|P02533|K1C14_HUMAN Keratin, type I cytoskeletal 14 OS=Homo sapiens GN=KRT14 PE=1 SV=4</t>
  </si>
  <si>
    <t>CON__sp|P02533|K1C14_HUMAN</t>
  </si>
  <si>
    <t>&gt;sp|P01869|IGH1M_MOUSE Ig gamma-1 chain C region, membrane-bound form OS=Mus musculus GN=Ighg1 PE=1 SV=2;&gt;sp|P01868|IGHG1_MOUSE Ig gamma-1 chain C region secreted form OS=Mus musculus GN=Ighg1 PE=1 SV=1</t>
  </si>
  <si>
    <t>CON__sp|P01869|IGH1M_MOUSE;CON__sp|P01868|IGHG1_MOUSE</t>
  </si>
  <si>
    <t>&gt;sp|P01837|IGKC_MOUSE Ig kappa chain C region OS=Mus musculus PE=1 SV=1</t>
  </si>
  <si>
    <t>CON__sp|P01837|IGKC_MOUSE</t>
  </si>
  <si>
    <t>&gt;sp|P00760|TRY1_BOVIN Cationic trypsin OS=Bos taurus PE=1 SV=3</t>
  </si>
  <si>
    <t>CON__sp|P00760|TRY1_BOVIN</t>
  </si>
  <si>
    <t>AT1G50010;TUBA6;At1g04820;TUA6</t>
  </si>
  <si>
    <t>Tubulin alpha-6 chain</t>
  </si>
  <si>
    <t>B9DGT7;P29511;Q0WV25;B9DFF8</t>
  </si>
  <si>
    <t>&gt;sp|B6EUA9|PR40A_ARATH Pre-mRNA-processing protein 40A OS=Arabidopsis thaliana GN=PRP40A PE=1 SV=1</t>
  </si>
  <si>
    <t>PRP40A</t>
  </si>
  <si>
    <t>B6EUA9</t>
  </si>
  <si>
    <t>&gt;sp|Q9LXG1|RS91_ARATH 40S ribosomal protein S9-1 OS=Arabidopsis thaliana GN=RPS9B PE=1 SV=1;&gt;tr|B3H7J6|B3H7J6_ARATH 40S ribosomal protein S9-1 OS=Arabidopsis thaliana GN=At5g15200 PE=3 SV=1;&gt;sp|Q9FLF0|RS92_ARATH 40S ribosomal protein S9-2 OS=Arabidopsis th</t>
  </si>
  <si>
    <t>RPS9B;RPS9C</t>
  </si>
  <si>
    <t>40S ribosomal protein S9-1;40S ribosomal protein S9-2</t>
  </si>
  <si>
    <t>Q9LXG1;B3H7J6;Q9FLF0</t>
  </si>
  <si>
    <t>&gt;tr|B3H5S2|B3H5S2_ARATH Ribulose bisphosphate carboxylase small chain OS=Arabidopsis thaliana GN=At5g38410 PE=3 SV=1;&gt;sp|P10797|RBS2B_ARATH Ribulose bisphosphate carboxylase small chain 2B, chloroplastic OS=Arabidopsis thaliana GN=RBCS-2B PE=2 SV=2;&gt;sp|P10</t>
  </si>
  <si>
    <t>RBCS-2B;RBCS-3B;RBCS-1B</t>
  </si>
  <si>
    <t>Ribulose bisphosphate carboxylase small chain;Ribulose bisphosphate carboxylase small chain 2B, chloroplastic;Ribulose bisphosphate carboxylase small chain 3B, chloroplastic;Ribulose bisphosphate carboxylase small chain 1B, chloroplastic</t>
  </si>
  <si>
    <t>B3H5S2;P10797;P10798;F4KA76;P10796</t>
  </si>
  <si>
    <t>RPS25A;RPS25D;RPS25E;RPS25B</t>
  </si>
  <si>
    <t>40S ribosomal protein S25-1;40S ribosomal protein S25-3;40S ribosomal protein S25-4;40S ribosomal protein S25-2</t>
  </si>
  <si>
    <t>Q9SIW5;Q8GYL5;Q9T029;B3H4B6;Q9SIK2;F4IHJ8</t>
  </si>
  <si>
    <t>&gt;sp|P0DH99|EF1A1_ARATH Elongation factor 1-alpha 1 OS=Arabidopsis thaliana GN=A1 PE=1 SV=1;&gt;sp|Q0WL56|EF1A3_ARATH Elongation factor 1-alpha 3 OS=Arabidopsis thaliana GN=A3 PE=1 SV=2;&gt;sp|Q8GTY0|EF1A4_ARATH Elongation factor 1-alpha 4 OS=Arabidopsis thaliana</t>
  </si>
  <si>
    <t>A1;A3;A4;A2</t>
  </si>
  <si>
    <t>Elongation factor 1-alpha 1;Elongation factor 1-alpha 3;Elongation factor 1-alpha 4;Elongation factor 1-alpha 2;Elongation factor 1-alpha</t>
  </si>
  <si>
    <t>P0DH99;Q0WL56;Q8GTY0;Q8W4H7;A8MSE8;F4HUA0</t>
  </si>
  <si>
    <t>&gt;sp|P41376|IF4A1_ARATH Eukaryotic initiation factor 4A-1 OS=Arabidopsis thaliana GN=TIF4A-1 PE=1 SV=1;&gt;sp|P41377|IF4A2_ARATH Eukaryotic initiation factor 4A-2 OS=Arabidopsis thaliana GN=TIF4A-2 PE=2 SV=1;&gt;tr|F4HV96|F4HV96_ARATH Translation initiation facto</t>
  </si>
  <si>
    <t>TIF4A-1;TIF4A-2;EIF4A-2;EIF4A1;TIF4A-3</t>
  </si>
  <si>
    <t>Eukaryotic initiation factor 4A-1;Eukaryotic initiation factor 4A-2;Eukaryotic initiation factor 4A-3</t>
  </si>
  <si>
    <t>P41376;P41377;F4HV96;F4JEL5;A8MRZ7;F4JEL4;Q9CAI7;Q94A52</t>
  </si>
  <si>
    <t>&gt;tr|Q9FLD3|Q9FLD3_ARATH AT5g05210/K2A11_8 OS=Arabidopsis thaliana GN=AT5G05210 PE=2 SV=1;&gt;tr|A8MR82|A8MR82_ARATH Surfeit locus protein 6 OS=Arabidopsis thaliana GN=At5g05210 PE=4 SV=1</t>
  </si>
  <si>
    <t>Q9FLD3;A8MR82</t>
  </si>
  <si>
    <t>&gt;sp|P41127|RL131_ARATH 60S ribosomal protein L13-1 OS=Arabidopsis thaliana GN=RPL13B PE=1 SV=1;&gt;tr|A8MQA1|A8MQA1_ARATH 60S ribosomal protein L13 OS=Arabidopsis thaliana GN=BBC1 PE=3 SV=1</t>
  </si>
  <si>
    <t>RPL13B;BBC1</t>
  </si>
  <si>
    <t>60S ribosomal protein L13-1;60S ribosomal protein L13</t>
  </si>
  <si>
    <t>P41127;A8MQA1</t>
  </si>
  <si>
    <t>id</t>
  </si>
  <si>
    <t>Reverse</t>
  </si>
  <si>
    <t>Only identified by site</t>
  </si>
  <si>
    <t>LFQ intensity SdV9_S40_repeat3</t>
  </si>
  <si>
    <t>LFQ intensity SdV8_S40_repeat2</t>
  </si>
  <si>
    <t>LFQ intensity SdV7_S40_repeat1</t>
  </si>
  <si>
    <t>LFQ intensity SdV3_Col-0_repeat3</t>
  </si>
  <si>
    <t>LFQ intensity SdV2_Col-0_repeat2</t>
  </si>
  <si>
    <t>LFQ intensity SdV1_Col-0_repeat1</t>
  </si>
  <si>
    <t>iBAQ SdV9_S40_repeat3</t>
  </si>
  <si>
    <t>iBAQ SdV8_S40_repeat2</t>
  </si>
  <si>
    <t>iBAQ SdV7_S40_repeat1</t>
  </si>
  <si>
    <t>iBAQ SdV6_S3_repeat3</t>
  </si>
  <si>
    <t>iBAQ SdV5_S3_repeat2</t>
  </si>
  <si>
    <t>iBAQ SdV4_S3_repeat1</t>
  </si>
  <si>
    <t>iBAQ SdV3_Col-0_repeat3</t>
  </si>
  <si>
    <t>iBAQ SdV2_Col-0_repeat2</t>
  </si>
  <si>
    <t>iBAQ SdV1_Col-0_repeat1</t>
  </si>
  <si>
    <t>iBAQ</t>
  </si>
  <si>
    <t>PEP</t>
  </si>
  <si>
    <t>Sequence length</t>
  </si>
  <si>
    <t>Mol. weight [kDa]</t>
  </si>
  <si>
    <t>Sequence coverage [%]</t>
  </si>
  <si>
    <t>Unique peptides</t>
  </si>
  <si>
    <t>Peptides</t>
  </si>
  <si>
    <t>Proteins</t>
  </si>
  <si>
    <t>Fasta headers</t>
  </si>
  <si>
    <t>Gene names</t>
  </si>
  <si>
    <t>Protein names</t>
  </si>
  <si>
    <t>Protein IDs</t>
  </si>
  <si>
    <t>NaN</t>
  </si>
  <si>
    <t>&gt;sp|Q9LYK9|RS263_ARATH 40S ribosomal protein S26-3 OS=Arabidopsis thaliana GN=RPS26C PE=2 SV=1;&gt;sp|Q8LPJ7|RS262_ARATH 40S ribosomal protein S26-2 OS=Arabidopsis thaliana GN=RPS26B PE=2 SV=2;&gt;sp|P49206|RS261_ARATH 40S ribosomal protein S26-1 OS=Arabidopsis</t>
  </si>
  <si>
    <t>&gt;sp|Q43292|RL372_ARATH 60S ribosomal protein L37-2 OS=Arabidopsis thaliana GN=RPL37B PE=2 SV=2;&gt;sp|Q8LEM8|RL373_ARATH 60S ribosomal protein L37-3 OS=Arabidopsis thaliana GN=RPL37C PE=2 SV=1;&gt;sp|Q8LFH7|RL371_ARATH 60S ribosomal protein L37-1 OS=Arabidopsis</t>
  </si>
  <si>
    <t>&gt;sp|P51420|RL313_ARATH 60S ribosomal protein L31-3 OS=Arabidopsis thaliana GN=RPL31C PE=2 SV=2;&gt;sp|Q9SLL7|RL311_ARATH 60S ribosomal protein L31-1 OS=Arabidopsis thaliana GN=RPL31A PE=3 SV=1;&gt;sp|Q9STR1|RL312_ARATH 60S ribosomal protein L31-2 OS=Arabidopsis</t>
  </si>
  <si>
    <t>&gt;sp|P49205|RS171_ARATH 40S ribosomal protein S17-1 OS=Arabidopsis thaliana GN=RPS17A PE=2 SV=3;&gt;sp|Q9LZ17|RS174_ARATH 40S ribosomal protein S17-4 OS=Arabidopsis thaliana GN=RPS17D PE=2 SV=3;&gt;sp|Q9SJ36|RS172_ARATH 40S ribosomal protein S17-2 OS=Arabidopsis</t>
  </si>
  <si>
    <t>&gt;sp|P42036|RS143_ARATH 40S ribosomal protein S14-3 OS=Arabidopsis thaliana GN=RPS14C PE=2 SV=2;&gt;sp|Q9CAX6|RS142_ARATH 40S ribosomal protein S14-2 OS=Arabidopsis thaliana GN=RPS14B PE=1 SV=1;&gt;sp|Q9SIH0|RS141_ARATH 40S ribosomal protein S14-1 OS=Arabidopsis</t>
  </si>
  <si>
    <t>&gt;sp|P17094|RL31_ARATH 60S ribosomal protein L3-1 OS=Arabidopsis thaliana GN=ARP1 PE=2 SV=5;&gt;tr|A8MQQ1|A8MQQ1_ARATH 60S ribosomal protein L3-1 OS=Arabidopsis thaliana GN=RP1 PE=3 SV=1;&gt;sp|P22738|RL32_ARATH 60S ribosomal protein L3-2 OS=Arabidopsis thaliana</t>
  </si>
  <si>
    <t>&gt;sp|Q08112|RS151_ARATH 40S ribosomal protein S15-1 OS=Arabidopsis thaliana GN=RPS15A PE=2 SV=1;&gt;tr|F4I472|F4I472_ARATH 40S ribosomal protein S15-1 OS=Arabidopsis thaliana GN=RPS15 PE=2 SV=1;&gt;sp|Q9FY64|RS154_ARATH 40S ribosomal protein S15-4 OS=Arabidopsis</t>
  </si>
  <si>
    <t>&gt;sp|B9DGT7|TBA2_ARATH Tubulin alpha-2 chain OS=Arabidopsis thaliana GN=TUBA2 PE=2 SV=2;&gt;sp|P29511|TBA6_ARATH Tubulin alpha-6 chain OS=Arabidopsis thaliana GN=TUBA6 PE=2 SV=1;&gt;sp|Q0WV25|TBA4_ARATH Tubulin alpha-4 chain OS=Arabidopsis thaliana GN=TUBA4 PE=2</t>
  </si>
  <si>
    <t>&gt;sp|Q9SIW5|RS251_ARATH 40S ribosomal protein S25-1 OS=Arabidopsis thaliana GN=RPS25A PE=2 SV=3;&gt;sp|Q8GYL5|RS253_ARATH 40S ribosomal protein S25-3 OS=Arabidopsis thaliana GN=RPS25D PE=2 SV=2;&gt;sp|Q9T029|RS254_ARATH 40S ribosomal protein S25-4 OS=Arabidopsis</t>
  </si>
  <si>
    <t>t-test Difference  S40 vs S3</t>
  </si>
  <si>
    <t xml:space="preserve">t-test Difference S40 vs Col0 </t>
  </si>
  <si>
    <t>t-test Difference S3 vs Col0</t>
  </si>
  <si>
    <t>GFP</t>
  </si>
  <si>
    <t>average</t>
  </si>
  <si>
    <t>RATIO S40</t>
  </si>
  <si>
    <t>p-value S40 vs 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</si>
</sst>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u/>
      <sz val="11"/>
      <color theme="10"/>
      <name val="Arial"/>
      <family val="2"/>
    </font>
    <font>
      <u/>
      <sz val="11"/>
      <color theme="11"/>
      <name val="Arial"/>
      <family val="2"/>
    </font>
    <font>
      <b/>
      <sz val="11"/>
      <color theme="1"/>
      <name val="Calibri"/>
      <scheme val="minor"/>
    </font>
    <font>
      <sz val="11"/>
      <color theme="0" tint="-0.249977111117893"/>
      <name val="Calibri"/>
      <scheme val="minor"/>
    </font>
    <font>
      <sz val="11"/>
      <name val="Calibri"/>
      <scheme val="minor"/>
    </font>
    <font>
      <b/>
      <sz val="1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42" applyFill="1"/>
    <xf numFmtId="0" fontId="21" fillId="0" borderId="0" xfId="42" applyFont="1" applyFill="1"/>
    <xf numFmtId="0" fontId="22" fillId="0" borderId="0" xfId="42" applyFont="1" applyFill="1"/>
    <xf numFmtId="0" fontId="23" fillId="0" borderId="0" xfId="42" applyFont="1" applyFill="1"/>
    <xf numFmtId="0" fontId="24" fillId="0" borderId="0" xfId="42" applyFont="1" applyFill="1"/>
    <xf numFmtId="11" fontId="23" fillId="0" borderId="0" xfId="42" applyNumberFormat="1" applyFont="1" applyFill="1"/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0"/>
  <sheetViews>
    <sheetView tabSelected="1" topLeftCell="A21" workbookViewId="0">
      <selection activeCell="O21" sqref="O21"/>
    </sheetView>
  </sheetViews>
  <sheetFormatPr baseColWidth="10" defaultColWidth="8.7109375" defaultRowHeight="14" x14ac:dyDescent="0"/>
  <cols>
    <col min="1" max="3" width="8.85546875" style="1" bestFit="1" customWidth="1"/>
    <col min="4" max="4" width="8.85546875" style="2" bestFit="1" customWidth="1"/>
    <col min="5" max="7" width="8.85546875" style="1" bestFit="1" customWidth="1"/>
    <col min="8" max="8" width="8.85546875" style="2" bestFit="1" customWidth="1"/>
    <col min="9" max="9" width="9.7109375" style="1" customWidth="1"/>
    <col min="10" max="11" width="0" style="1" hidden="1" customWidth="1"/>
    <col min="12" max="12" width="10.5703125" style="1" bestFit="1" customWidth="1"/>
    <col min="13" max="13" width="18.140625" style="1" customWidth="1"/>
    <col min="14" max="14" width="8.7109375" style="1"/>
    <col min="15" max="15" width="61.140625" style="1" customWidth="1"/>
    <col min="16" max="33" width="8.85546875" style="1" hidden="1" customWidth="1"/>
    <col min="34" max="34" width="11.140625" style="1" hidden="1" customWidth="1"/>
    <col min="35" max="35" width="8.85546875" style="1" hidden="1" customWidth="1"/>
    <col min="36" max="36" width="11.140625" style="1" hidden="1" customWidth="1"/>
    <col min="37" max="37" width="8.85546875" style="1" hidden="1" customWidth="1"/>
    <col min="38" max="38" width="11.140625" style="1" hidden="1" customWidth="1"/>
    <col min="39" max="39" width="8.85546875" style="1" hidden="1" customWidth="1"/>
    <col min="40" max="16384" width="8.7109375" style="1"/>
  </cols>
  <sheetData>
    <row r="1" spans="1:40">
      <c r="A1" s="4" t="s">
        <v>491</v>
      </c>
      <c r="B1" s="4" t="s">
        <v>490</v>
      </c>
      <c r="C1" s="4" t="s">
        <v>489</v>
      </c>
      <c r="D1" s="5" t="s">
        <v>527</v>
      </c>
      <c r="E1" s="4" t="s">
        <v>488</v>
      </c>
      <c r="F1" s="4" t="s">
        <v>487</v>
      </c>
      <c r="G1" s="4" t="s">
        <v>486</v>
      </c>
      <c r="H1" s="5" t="s">
        <v>527</v>
      </c>
      <c r="I1" s="4" t="s">
        <v>528</v>
      </c>
      <c r="J1" s="4" t="s">
        <v>485</v>
      </c>
      <c r="K1" s="4" t="s">
        <v>484</v>
      </c>
      <c r="L1" s="4" t="s">
        <v>529</v>
      </c>
      <c r="M1" s="4" t="s">
        <v>511</v>
      </c>
      <c r="N1" s="4" t="s">
        <v>510</v>
      </c>
      <c r="O1" s="4" t="s">
        <v>509</v>
      </c>
      <c r="P1" s="4" t="s">
        <v>483</v>
      </c>
      <c r="Q1" s="4" t="s">
        <v>508</v>
      </c>
      <c r="R1" s="4" t="s">
        <v>507</v>
      </c>
      <c r="S1" s="4" t="s">
        <v>506</v>
      </c>
      <c r="T1" s="4" t="s">
        <v>505</v>
      </c>
      <c r="U1" s="4" t="s">
        <v>504</v>
      </c>
      <c r="V1" s="4" t="s">
        <v>503</v>
      </c>
      <c r="W1" s="4" t="s">
        <v>502</v>
      </c>
      <c r="X1" s="4" t="s">
        <v>501</v>
      </c>
      <c r="Y1" s="4" t="s">
        <v>500</v>
      </c>
      <c r="Z1" s="4" t="s">
        <v>499</v>
      </c>
      <c r="AA1" s="4" t="s">
        <v>498</v>
      </c>
      <c r="AB1" s="4" t="s">
        <v>497</v>
      </c>
      <c r="AC1" s="4" t="s">
        <v>496</v>
      </c>
      <c r="AD1" s="4" t="s">
        <v>495</v>
      </c>
      <c r="AE1" s="4" t="s">
        <v>494</v>
      </c>
      <c r="AF1" s="4" t="s">
        <v>493</v>
      </c>
      <c r="AG1" s="4" t="s">
        <v>492</v>
      </c>
      <c r="AH1" s="4" t="e">
        <f>-Log t-test p value #REF! vs Col0</f>
        <v>#NAME?</v>
      </c>
      <c r="AI1" s="4" t="s">
        <v>525</v>
      </c>
      <c r="AJ1" s="4" t="e">
        <f>-Log t-test p value S38 vs Col0</f>
        <v>#NAME?</v>
      </c>
      <c r="AK1" s="4" t="s">
        <v>524</v>
      </c>
      <c r="AL1" s="4" t="e">
        <f>-Log t-test p value  S38 vs #REF!</f>
        <v>#NAME?</v>
      </c>
      <c r="AM1" s="4" t="s">
        <v>523</v>
      </c>
      <c r="AN1" s="4" t="s">
        <v>512</v>
      </c>
    </row>
    <row r="2" spans="1:40" s="3" customFormat="1">
      <c r="A2" s="4">
        <v>5</v>
      </c>
      <c r="B2" s="4">
        <v>5</v>
      </c>
      <c r="C2" s="4">
        <v>5</v>
      </c>
      <c r="D2" s="5">
        <f t="shared" ref="D2:D33" si="0">AVERAGE(A2:C2)</f>
        <v>5</v>
      </c>
      <c r="E2" s="4">
        <v>7.7743640000000003</v>
      </c>
      <c r="F2" s="4">
        <v>6.8041049999999998</v>
      </c>
      <c r="G2" s="4">
        <v>5</v>
      </c>
      <c r="H2" s="5">
        <f t="shared" ref="H2:H33" si="1">AVERAGE(E2:G2)</f>
        <v>6.5261563333333328</v>
      </c>
      <c r="I2" s="4">
        <f t="shared" ref="I2:I33" si="2">POWER(10,(H2-D2))</f>
        <v>33.585849173638643</v>
      </c>
      <c r="J2" s="4"/>
      <c r="K2" s="4"/>
      <c r="L2" s="4">
        <f t="shared" ref="L2:L33" si="3">POWER(10, -AH2)</f>
        <v>0.37390096630008629</v>
      </c>
      <c r="M2" s="4" t="s">
        <v>464</v>
      </c>
      <c r="N2" s="4" t="s">
        <v>463</v>
      </c>
      <c r="O2" s="4" t="s">
        <v>462</v>
      </c>
      <c r="P2" s="4">
        <v>18</v>
      </c>
      <c r="Q2" s="4">
        <v>5</v>
      </c>
      <c r="R2" s="4">
        <v>5</v>
      </c>
      <c r="S2" s="4">
        <v>3</v>
      </c>
      <c r="T2" s="4">
        <v>28</v>
      </c>
      <c r="U2" s="4">
        <v>20.84</v>
      </c>
      <c r="V2" s="4">
        <v>186</v>
      </c>
      <c r="W2" s="6">
        <v>1.0502000000000001E-25</v>
      </c>
      <c r="X2" s="4">
        <v>6.9197577805018904</v>
      </c>
      <c r="Y2" s="4">
        <v>4.8509891250467296</v>
      </c>
      <c r="Z2" s="4">
        <v>5.7066239168047401</v>
      </c>
      <c r="AA2" s="4">
        <v>5.5477254907600999</v>
      </c>
      <c r="AB2" s="4">
        <v>5.00680820849258</v>
      </c>
      <c r="AC2" s="4">
        <v>5.6196254328560897</v>
      </c>
      <c r="AD2" s="4">
        <v>5.9634430873254001</v>
      </c>
      <c r="AE2" s="4">
        <v>6.6481940690306196</v>
      </c>
      <c r="AF2" s="4">
        <v>6.0266149679346803</v>
      </c>
      <c r="AG2" s="4">
        <v>5.6348096653830302</v>
      </c>
      <c r="AH2" s="4">
        <v>0.42724341246478797</v>
      </c>
      <c r="AI2" s="4">
        <v>0.63988447189331099</v>
      </c>
      <c r="AJ2" s="4">
        <v>0.873985553631354</v>
      </c>
      <c r="AK2" s="4">
        <v>1.5261562665303501</v>
      </c>
      <c r="AL2" s="4">
        <v>0.356651673325448</v>
      </c>
      <c r="AM2" s="4">
        <v>0.88627179463704397</v>
      </c>
      <c r="AN2" s="4" t="s">
        <v>465</v>
      </c>
    </row>
    <row r="3" spans="1:40" s="3" customFormat="1">
      <c r="A3" s="4">
        <v>5</v>
      </c>
      <c r="B3" s="4">
        <v>7.2541609999999999</v>
      </c>
      <c r="C3" s="4">
        <v>7.5048789999999999</v>
      </c>
      <c r="D3" s="5">
        <f t="shared" si="0"/>
        <v>6.5863466666666666</v>
      </c>
      <c r="E3" s="4">
        <v>7.4100510000000002</v>
      </c>
      <c r="F3" s="4">
        <v>7.4986819999999996</v>
      </c>
      <c r="G3" s="4">
        <v>7.5149460000000001</v>
      </c>
      <c r="H3" s="5">
        <f t="shared" si="1"/>
        <v>7.4745596666666669</v>
      </c>
      <c r="I3" s="4">
        <f t="shared" si="2"/>
        <v>7.7305963971762983</v>
      </c>
      <c r="J3" s="4"/>
      <c r="K3" s="4"/>
      <c r="L3" s="4">
        <f t="shared" si="3"/>
        <v>0.32988584232108137</v>
      </c>
      <c r="M3" s="4"/>
      <c r="N3" s="4" t="s">
        <v>456</v>
      </c>
      <c r="O3" s="4" t="s">
        <v>455</v>
      </c>
      <c r="P3" s="4">
        <v>24</v>
      </c>
      <c r="Q3" s="4">
        <v>1</v>
      </c>
      <c r="R3" s="4">
        <v>8</v>
      </c>
      <c r="S3" s="4">
        <v>8</v>
      </c>
      <c r="T3" s="4">
        <v>11.3</v>
      </c>
      <c r="U3" s="4">
        <v>109.38</v>
      </c>
      <c r="V3" s="4">
        <v>958</v>
      </c>
      <c r="W3" s="6">
        <v>1.8870999999999998E-136</v>
      </c>
      <c r="X3" s="4">
        <v>6.7620630647821196</v>
      </c>
      <c r="Y3" s="4">
        <v>4.46265250972837</v>
      </c>
      <c r="Z3" s="4">
        <v>5.6811326501811497</v>
      </c>
      <c r="AA3" s="4">
        <v>5.71447226543944</v>
      </c>
      <c r="AB3" s="4">
        <v>5.6730762277431896</v>
      </c>
      <c r="AC3" s="4">
        <v>5.9156214113427303</v>
      </c>
      <c r="AD3" s="4">
        <v>5.8869980456711</v>
      </c>
      <c r="AE3" s="4">
        <v>5.9990260891727303</v>
      </c>
      <c r="AF3" s="4">
        <v>5.9639388600307504</v>
      </c>
      <c r="AG3" s="4">
        <v>5.8872064389888097</v>
      </c>
      <c r="AH3" s="4">
        <v>0.48163632262915901</v>
      </c>
      <c r="AI3" s="4">
        <v>0.89264043172200502</v>
      </c>
      <c r="AJ3" s="4">
        <v>0.48465271459340997</v>
      </c>
      <c r="AK3" s="4">
        <v>0.88821331659952796</v>
      </c>
      <c r="AL3" s="4">
        <v>1.17743685113112E-2</v>
      </c>
      <c r="AM3" s="4">
        <v>-4.4271151224766197E-3</v>
      </c>
      <c r="AN3" s="4" t="s">
        <v>457</v>
      </c>
    </row>
    <row r="4" spans="1:40" s="3" customFormat="1">
      <c r="A4" s="4">
        <v>5</v>
      </c>
      <c r="B4" s="4">
        <v>5</v>
      </c>
      <c r="C4" s="4">
        <v>5</v>
      </c>
      <c r="D4" s="5">
        <f t="shared" si="0"/>
        <v>5</v>
      </c>
      <c r="E4" s="4">
        <v>6.1181979999999996</v>
      </c>
      <c r="F4" s="4">
        <v>6.1641750000000002</v>
      </c>
      <c r="G4" s="4">
        <v>5</v>
      </c>
      <c r="H4" s="5">
        <f t="shared" si="1"/>
        <v>5.7607910000000002</v>
      </c>
      <c r="I4" s="4">
        <f t="shared" si="2"/>
        <v>5.7648896691195333</v>
      </c>
      <c r="J4" s="4"/>
      <c r="K4" s="4"/>
      <c r="L4" s="4">
        <f t="shared" si="3"/>
        <v>1</v>
      </c>
      <c r="M4" s="4" t="s">
        <v>453</v>
      </c>
      <c r="N4" s="4" t="s">
        <v>452</v>
      </c>
      <c r="O4" s="4" t="s">
        <v>521</v>
      </c>
      <c r="P4" s="4">
        <v>25</v>
      </c>
      <c r="Q4" s="4">
        <v>4</v>
      </c>
      <c r="R4" s="4">
        <v>3</v>
      </c>
      <c r="S4" s="4">
        <v>2</v>
      </c>
      <c r="T4" s="4">
        <v>10.9</v>
      </c>
      <c r="U4" s="4">
        <v>49.54</v>
      </c>
      <c r="V4" s="4">
        <v>450</v>
      </c>
      <c r="W4" s="6">
        <v>6.3870000000000002E-19</v>
      </c>
      <c r="X4" s="4">
        <v>5.3562362572897699</v>
      </c>
      <c r="Y4" s="4" t="s">
        <v>513</v>
      </c>
      <c r="Z4" s="4" t="s">
        <v>513</v>
      </c>
      <c r="AA4" s="4" t="s">
        <v>513</v>
      </c>
      <c r="AB4" s="4" t="s">
        <v>513</v>
      </c>
      <c r="AC4" s="4" t="s">
        <v>513</v>
      </c>
      <c r="AD4" s="4" t="s">
        <v>513</v>
      </c>
      <c r="AE4" s="4">
        <v>5.0108085975122103</v>
      </c>
      <c r="AF4" s="4">
        <v>4.7871273640821101</v>
      </c>
      <c r="AG4" s="4">
        <v>4.8016437748849503</v>
      </c>
      <c r="AH4" s="4">
        <v>0</v>
      </c>
      <c r="AI4" s="4">
        <v>0</v>
      </c>
      <c r="AJ4" s="4">
        <v>0.93450283500626996</v>
      </c>
      <c r="AK4" s="4">
        <v>0.76079098383585597</v>
      </c>
      <c r="AL4" s="4">
        <v>0.93450283500626996</v>
      </c>
      <c r="AM4" s="4">
        <v>0.76079098383585597</v>
      </c>
      <c r="AN4" s="4" t="s">
        <v>454</v>
      </c>
    </row>
    <row r="5" spans="1:40" s="3" customFormat="1">
      <c r="A5" s="4">
        <v>9.7102609999999991</v>
      </c>
      <c r="B5" s="4">
        <v>9.7932659999999991</v>
      </c>
      <c r="C5" s="4">
        <v>10.01309</v>
      </c>
      <c r="D5" s="5">
        <f t="shared" si="0"/>
        <v>9.8388723333333328</v>
      </c>
      <c r="E5" s="4">
        <v>9.5998830000000002</v>
      </c>
      <c r="F5" s="4">
        <v>9.6470789999999997</v>
      </c>
      <c r="G5" s="4">
        <v>9.7826160000000009</v>
      </c>
      <c r="H5" s="5">
        <f t="shared" si="1"/>
        <v>9.6765260000000008</v>
      </c>
      <c r="I5" s="4">
        <f t="shared" si="2"/>
        <v>0.68810334124151962</v>
      </c>
      <c r="J5" s="4"/>
      <c r="K5" s="4"/>
      <c r="L5" s="4">
        <f t="shared" si="3"/>
        <v>0.60669287286507823</v>
      </c>
      <c r="M5" s="4"/>
      <c r="N5" s="4"/>
      <c r="O5" s="4" t="s">
        <v>450</v>
      </c>
      <c r="P5" s="4">
        <v>30</v>
      </c>
      <c r="Q5" s="4">
        <v>1</v>
      </c>
      <c r="R5" s="4">
        <v>11</v>
      </c>
      <c r="S5" s="4">
        <v>11</v>
      </c>
      <c r="T5" s="4">
        <v>53.3</v>
      </c>
      <c r="U5" s="4">
        <v>25.785</v>
      </c>
      <c r="V5" s="4">
        <v>246</v>
      </c>
      <c r="W5" s="4">
        <v>0</v>
      </c>
      <c r="X5" s="4">
        <v>9.6707559422151306</v>
      </c>
      <c r="Y5" s="4">
        <v>8.51556920112378</v>
      </c>
      <c r="Z5" s="4">
        <v>8.6442514381476201</v>
      </c>
      <c r="AA5" s="4">
        <v>8.6996469758272106</v>
      </c>
      <c r="AB5" s="4">
        <v>8.7350636852928005</v>
      </c>
      <c r="AC5" s="4">
        <v>8.7628285531890899</v>
      </c>
      <c r="AD5" s="4">
        <v>8.8244838002401291</v>
      </c>
      <c r="AE5" s="4">
        <v>8.7205479264415793</v>
      </c>
      <c r="AF5" s="4">
        <v>8.7435097647284294</v>
      </c>
      <c r="AG5" s="4">
        <v>8.7376775726641593</v>
      </c>
      <c r="AH5" s="4">
        <v>0.21703110690785399</v>
      </c>
      <c r="AI5" s="4">
        <v>6.1897595723470603E-2</v>
      </c>
      <c r="AJ5" s="4">
        <v>0.700749185103405</v>
      </c>
      <c r="AK5" s="4">
        <v>-0.16234652201334601</v>
      </c>
      <c r="AL5" s="4">
        <v>1.2452504172257799</v>
      </c>
      <c r="AM5" s="4">
        <v>-0.22424411773681599</v>
      </c>
      <c r="AN5" s="4" t="s">
        <v>451</v>
      </c>
    </row>
    <row r="6" spans="1:40" s="3" customFormat="1">
      <c r="A6" s="4">
        <v>9.8878710000000005</v>
      </c>
      <c r="B6" s="4">
        <v>9.8642079999999996</v>
      </c>
      <c r="C6" s="4">
        <v>10.07427</v>
      </c>
      <c r="D6" s="5">
        <f t="shared" si="0"/>
        <v>9.9421163333333329</v>
      </c>
      <c r="E6" s="4">
        <v>9.6255389999999998</v>
      </c>
      <c r="F6" s="4">
        <v>9.8367039999999992</v>
      </c>
      <c r="G6" s="4">
        <v>9.8037510000000001</v>
      </c>
      <c r="H6" s="5">
        <f t="shared" si="1"/>
        <v>9.7553313333333325</v>
      </c>
      <c r="I6" s="4">
        <f t="shared" si="2"/>
        <v>0.65045162049391037</v>
      </c>
      <c r="J6" s="4"/>
      <c r="K6" s="4"/>
      <c r="L6" s="4">
        <f t="shared" si="3"/>
        <v>0.86106181843839824</v>
      </c>
      <c r="M6" s="4"/>
      <c r="N6" s="4"/>
      <c r="O6" s="4" t="s">
        <v>448</v>
      </c>
      <c r="P6" s="4">
        <v>32</v>
      </c>
      <c r="Q6" s="4">
        <v>1</v>
      </c>
      <c r="R6" s="4">
        <v>11</v>
      </c>
      <c r="S6" s="4">
        <v>11</v>
      </c>
      <c r="T6" s="4">
        <v>95.3</v>
      </c>
      <c r="U6" s="4">
        <v>11.778</v>
      </c>
      <c r="V6" s="4">
        <v>106</v>
      </c>
      <c r="W6" s="4">
        <v>0</v>
      </c>
      <c r="X6" s="4">
        <v>10.2042014052382</v>
      </c>
      <c r="Y6" s="4">
        <v>9.0920184707527998</v>
      </c>
      <c r="Z6" s="4">
        <v>9.2996815916623508</v>
      </c>
      <c r="AA6" s="4">
        <v>9.2490270525471896</v>
      </c>
      <c r="AB6" s="4">
        <v>9.1992339305369004</v>
      </c>
      <c r="AC6" s="4">
        <v>9.2725609638615598</v>
      </c>
      <c r="AD6" s="4">
        <v>9.2386481750578007</v>
      </c>
      <c r="AE6" s="4">
        <v>9.2837533833325292</v>
      </c>
      <c r="AF6" s="4">
        <v>9.3535315590777603</v>
      </c>
      <c r="AG6" s="4">
        <v>9.2127733735199104</v>
      </c>
      <c r="AH6" s="4">
        <v>6.4965668008689401E-2</v>
      </c>
      <c r="AI6" s="4">
        <v>2.3602167765300702E-2</v>
      </c>
      <c r="AJ6" s="4">
        <v>0.93552495364587795</v>
      </c>
      <c r="AK6" s="4">
        <v>-0.186784108479817</v>
      </c>
      <c r="AL6" s="4">
        <v>0.76844447938799199</v>
      </c>
      <c r="AM6" s="4">
        <v>-0.21038627624511699</v>
      </c>
      <c r="AN6" s="4" t="s">
        <v>449</v>
      </c>
    </row>
    <row r="7" spans="1:40" s="3" customFormat="1">
      <c r="A7" s="4">
        <v>9.8383459999999996</v>
      </c>
      <c r="B7" s="4">
        <v>10.186500000000001</v>
      </c>
      <c r="C7" s="4">
        <v>10.41967</v>
      </c>
      <c r="D7" s="5">
        <f t="shared" si="0"/>
        <v>10.148172000000001</v>
      </c>
      <c r="E7" s="4">
        <v>10.06911</v>
      </c>
      <c r="F7" s="4">
        <v>10.067589999999999</v>
      </c>
      <c r="G7" s="4">
        <v>10.14255</v>
      </c>
      <c r="H7" s="5">
        <f t="shared" si="1"/>
        <v>10.093083333333333</v>
      </c>
      <c r="I7" s="4">
        <f t="shared" si="2"/>
        <v>0.88086901418874775</v>
      </c>
      <c r="J7" s="4"/>
      <c r="K7" s="4"/>
      <c r="L7" s="4">
        <f t="shared" si="3"/>
        <v>0.46228189973647832</v>
      </c>
      <c r="M7" s="4"/>
      <c r="N7" s="4"/>
      <c r="O7" s="4" t="s">
        <v>446</v>
      </c>
      <c r="P7" s="4">
        <v>33</v>
      </c>
      <c r="Q7" s="4">
        <v>2</v>
      </c>
      <c r="R7" s="4">
        <v>21</v>
      </c>
      <c r="S7" s="4">
        <v>21</v>
      </c>
      <c r="T7" s="4">
        <v>57.8</v>
      </c>
      <c r="U7" s="4">
        <v>43.386000000000003</v>
      </c>
      <c r="V7" s="4">
        <v>393</v>
      </c>
      <c r="W7" s="4">
        <v>0</v>
      </c>
      <c r="X7" s="4">
        <v>9.8936841034835794</v>
      </c>
      <c r="Y7" s="4">
        <v>8.8045414969406295</v>
      </c>
      <c r="Z7" s="4">
        <v>8.9918726043606103</v>
      </c>
      <c r="AA7" s="4">
        <v>9.0100454126360994</v>
      </c>
      <c r="AB7" s="4">
        <v>8.9253533526732003</v>
      </c>
      <c r="AC7" s="4">
        <v>8.9563029256375106</v>
      </c>
      <c r="AD7" s="4">
        <v>8.9588456770878899</v>
      </c>
      <c r="AE7" s="4">
        <v>8.99848166121315</v>
      </c>
      <c r="AF7" s="4">
        <v>8.8316714502275406</v>
      </c>
      <c r="AG7" s="4">
        <v>8.9319762735446098</v>
      </c>
      <c r="AH7" s="4">
        <v>0.33509311066846997</v>
      </c>
      <c r="AI7" s="4">
        <v>0.14998213450114101</v>
      </c>
      <c r="AJ7" s="4">
        <v>0.11743630219241399</v>
      </c>
      <c r="AK7" s="4">
        <v>-5.5091540018716897E-2</v>
      </c>
      <c r="AL7" s="4">
        <v>1.22466026387636</v>
      </c>
      <c r="AM7" s="4">
        <v>-0.205073674519857</v>
      </c>
      <c r="AN7" s="4" t="s">
        <v>447</v>
      </c>
    </row>
    <row r="8" spans="1:40" s="3" customFormat="1">
      <c r="A8" s="4">
        <v>7.1772479999999996</v>
      </c>
      <c r="B8" s="4">
        <v>7.145041</v>
      </c>
      <c r="C8" s="4">
        <v>6.4486290000000004</v>
      </c>
      <c r="D8" s="5">
        <f t="shared" si="0"/>
        <v>6.9236393333333339</v>
      </c>
      <c r="E8" s="4">
        <v>6.9627809999999997</v>
      </c>
      <c r="F8" s="4">
        <v>7.0329009999999998</v>
      </c>
      <c r="G8" s="4">
        <v>7.5561340000000001</v>
      </c>
      <c r="H8" s="5">
        <f t="shared" si="1"/>
        <v>7.1839386666666663</v>
      </c>
      <c r="I8" s="4">
        <f t="shared" si="2"/>
        <v>1.8209555024131299</v>
      </c>
      <c r="J8" s="4"/>
      <c r="K8" s="4"/>
      <c r="L8" s="4">
        <f t="shared" si="3"/>
        <v>0.7203148033043304</v>
      </c>
      <c r="M8" s="4"/>
      <c r="N8" s="4"/>
      <c r="O8" s="4" t="s">
        <v>444</v>
      </c>
      <c r="P8" s="4">
        <v>34</v>
      </c>
      <c r="Q8" s="4">
        <v>1</v>
      </c>
      <c r="R8" s="4">
        <v>14</v>
      </c>
      <c r="S8" s="4">
        <v>4</v>
      </c>
      <c r="T8" s="4">
        <v>29</v>
      </c>
      <c r="U8" s="4">
        <v>51.561</v>
      </c>
      <c r="V8" s="4">
        <v>472</v>
      </c>
      <c r="W8" s="6">
        <v>2.2417000000000002E-98</v>
      </c>
      <c r="X8" s="4">
        <v>6.6614151099686199</v>
      </c>
      <c r="Y8" s="4">
        <v>5.6564336200659504</v>
      </c>
      <c r="Z8" s="4">
        <v>5.6642563915864503</v>
      </c>
      <c r="AA8" s="4">
        <v>4.6546481356175997</v>
      </c>
      <c r="AB8" s="4">
        <v>5.9793799049690604</v>
      </c>
      <c r="AC8" s="4">
        <v>4.5158473615334396</v>
      </c>
      <c r="AD8" s="4">
        <v>5.5777559727314996</v>
      </c>
      <c r="AE8" s="4">
        <v>5.7511789891068101</v>
      </c>
      <c r="AF8" s="4">
        <v>5.7011619933473598</v>
      </c>
      <c r="AG8" s="4">
        <v>6.0772225104110502</v>
      </c>
      <c r="AH8" s="4">
        <v>0.14247765987647901</v>
      </c>
      <c r="AI8" s="4">
        <v>-0.32221444447835301</v>
      </c>
      <c r="AJ8" s="4">
        <v>0.35841761358497398</v>
      </c>
      <c r="AK8" s="4">
        <v>0.26029920578002902</v>
      </c>
      <c r="AL8" s="4">
        <v>0.28452980299700198</v>
      </c>
      <c r="AM8" s="4">
        <v>0.58251365025838198</v>
      </c>
      <c r="AN8" s="4" t="s">
        <v>445</v>
      </c>
    </row>
    <row r="9" spans="1:40" s="3" customFormat="1">
      <c r="A9" s="4">
        <v>5</v>
      </c>
      <c r="B9" s="4">
        <v>7.1506639999999999</v>
      </c>
      <c r="C9" s="4">
        <v>7.2371420000000004</v>
      </c>
      <c r="D9" s="5">
        <f t="shared" si="0"/>
        <v>6.4626019999999995</v>
      </c>
      <c r="E9" s="4">
        <v>5</v>
      </c>
      <c r="F9" s="4">
        <v>7.1119339999999998</v>
      </c>
      <c r="G9" s="4">
        <v>7.5935300000000003</v>
      </c>
      <c r="H9" s="5">
        <f t="shared" si="1"/>
        <v>6.5684879999999994</v>
      </c>
      <c r="I9" s="4">
        <f t="shared" si="2"/>
        <v>1.2761037943600715</v>
      </c>
      <c r="J9" s="4"/>
      <c r="K9" s="4"/>
      <c r="L9" s="4">
        <f t="shared" si="3"/>
        <v>0.93007113097344862</v>
      </c>
      <c r="M9" s="4"/>
      <c r="N9" s="4"/>
      <c r="O9" s="4" t="s">
        <v>442</v>
      </c>
      <c r="P9" s="4">
        <v>35</v>
      </c>
      <c r="Q9" s="4">
        <v>1</v>
      </c>
      <c r="R9" s="4">
        <v>16</v>
      </c>
      <c r="S9" s="4">
        <v>1</v>
      </c>
      <c r="T9" s="4">
        <v>24.5</v>
      </c>
      <c r="U9" s="4">
        <v>60.043999999999997</v>
      </c>
      <c r="V9" s="4">
        <v>564</v>
      </c>
      <c r="W9" s="6">
        <v>8.0848000000000003E-71</v>
      </c>
      <c r="X9" s="4">
        <v>6.5878343903546703</v>
      </c>
      <c r="Y9" s="4" t="s">
        <v>513</v>
      </c>
      <c r="Z9" s="4">
        <v>5.3302919914681599</v>
      </c>
      <c r="AA9" s="4">
        <v>5.7625885451797201</v>
      </c>
      <c r="AB9" s="4">
        <v>6.3592851538934703</v>
      </c>
      <c r="AC9" s="4" t="s">
        <v>513</v>
      </c>
      <c r="AD9" s="4">
        <v>5.0281644194244697</v>
      </c>
      <c r="AE9" s="4">
        <v>4.6449011965271003</v>
      </c>
      <c r="AF9" s="4">
        <v>5.3036063906346396</v>
      </c>
      <c r="AG9" s="4">
        <v>5.6425931077703</v>
      </c>
      <c r="AH9" s="4">
        <v>3.1483835738598899E-2</v>
      </c>
      <c r="AI9" s="4">
        <v>0.101129213968913</v>
      </c>
      <c r="AJ9" s="4">
        <v>3.3051013441805097E-2</v>
      </c>
      <c r="AK9" s="4">
        <v>0.105885982513428</v>
      </c>
      <c r="AL9" s="4">
        <v>1.37643007677331E-3</v>
      </c>
      <c r="AM9" s="4">
        <v>4.7567685445146796E-3</v>
      </c>
      <c r="AN9" s="4" t="s">
        <v>443</v>
      </c>
    </row>
    <row r="10" spans="1:40" s="3" customFormat="1">
      <c r="A10" s="4">
        <v>9.5311590000000006</v>
      </c>
      <c r="B10" s="4">
        <v>9.4556509999999996</v>
      </c>
      <c r="C10" s="4">
        <v>9.0306409999999993</v>
      </c>
      <c r="D10" s="5">
        <f t="shared" si="0"/>
        <v>9.3391503333333326</v>
      </c>
      <c r="E10" s="4">
        <v>9.2614059999999991</v>
      </c>
      <c r="F10" s="4">
        <v>9.2353269999999998</v>
      </c>
      <c r="G10" s="4">
        <v>9.5272299999999994</v>
      </c>
      <c r="H10" s="5">
        <f t="shared" si="1"/>
        <v>9.3413209999999989</v>
      </c>
      <c r="I10" s="4">
        <f t="shared" si="2"/>
        <v>1.0050106562699685</v>
      </c>
      <c r="J10" s="4"/>
      <c r="K10" s="4"/>
      <c r="L10" s="4">
        <f t="shared" si="3"/>
        <v>0.53835712993480245</v>
      </c>
      <c r="M10" s="4"/>
      <c r="N10" s="4"/>
      <c r="O10" s="4" t="s">
        <v>440</v>
      </c>
      <c r="P10" s="4">
        <v>38</v>
      </c>
      <c r="Q10" s="4">
        <v>1</v>
      </c>
      <c r="R10" s="4">
        <v>39</v>
      </c>
      <c r="S10" s="4">
        <v>33</v>
      </c>
      <c r="T10" s="4">
        <v>57.8</v>
      </c>
      <c r="U10" s="4">
        <v>66.037999999999997</v>
      </c>
      <c r="V10" s="4">
        <v>644</v>
      </c>
      <c r="W10" s="4">
        <v>0</v>
      </c>
      <c r="X10" s="4">
        <v>8.7736475070159194</v>
      </c>
      <c r="Y10" s="4">
        <v>7.8651335980838502</v>
      </c>
      <c r="Z10" s="4">
        <v>7.9897522945288797</v>
      </c>
      <c r="AA10" s="4">
        <v>7.3528190166998701</v>
      </c>
      <c r="AB10" s="4">
        <v>8.0062520513693602</v>
      </c>
      <c r="AC10" s="4">
        <v>7.3105233839515202</v>
      </c>
      <c r="AD10" s="4">
        <v>7.5582764605713502</v>
      </c>
      <c r="AE10" s="4">
        <v>7.8849878377504403</v>
      </c>
      <c r="AF10" s="4">
        <v>7.8419098120181499</v>
      </c>
      <c r="AG10" s="4">
        <v>7.9823571786510197</v>
      </c>
      <c r="AH10" s="4">
        <v>0.26892953083094301</v>
      </c>
      <c r="AI10" s="4">
        <v>-0.17138163248697899</v>
      </c>
      <c r="AJ10" s="4">
        <v>3.9112883114658104E-3</v>
      </c>
      <c r="AK10" s="4">
        <v>2.1705627441406302E-3</v>
      </c>
      <c r="AL10" s="4">
        <v>0.31989708567103298</v>
      </c>
      <c r="AM10" s="4">
        <v>0.17355219523111901</v>
      </c>
      <c r="AN10" s="4" t="s">
        <v>441</v>
      </c>
    </row>
    <row r="11" spans="1:40" s="3" customFormat="1">
      <c r="A11" s="4">
        <v>7.8221550000000004</v>
      </c>
      <c r="B11" s="4">
        <v>7.6520919999999997</v>
      </c>
      <c r="C11" s="4">
        <v>7.240774</v>
      </c>
      <c r="D11" s="5">
        <f t="shared" si="0"/>
        <v>7.5716736666666664</v>
      </c>
      <c r="E11" s="4">
        <v>7.7321609999999996</v>
      </c>
      <c r="F11" s="4">
        <v>7.615424</v>
      </c>
      <c r="G11" s="4">
        <v>7.955317</v>
      </c>
      <c r="H11" s="5">
        <f t="shared" si="1"/>
        <v>7.7676340000000001</v>
      </c>
      <c r="I11" s="4">
        <f t="shared" si="2"/>
        <v>1.5702193804221685</v>
      </c>
      <c r="J11" s="4"/>
      <c r="K11" s="4"/>
      <c r="L11" s="4">
        <f t="shared" si="3"/>
        <v>0.78721334831671452</v>
      </c>
      <c r="M11" s="4"/>
      <c r="N11" s="4"/>
      <c r="O11" s="4" t="s">
        <v>438</v>
      </c>
      <c r="P11" s="4">
        <v>39</v>
      </c>
      <c r="Q11" s="4">
        <v>5</v>
      </c>
      <c r="R11" s="4">
        <v>18</v>
      </c>
      <c r="S11" s="4">
        <v>8</v>
      </c>
      <c r="T11" s="4">
        <v>39.1</v>
      </c>
      <c r="U11" s="4">
        <v>51.267000000000003</v>
      </c>
      <c r="V11" s="4">
        <v>473</v>
      </c>
      <c r="W11" s="6">
        <v>4.1909000000000001E-124</v>
      </c>
      <c r="X11" s="4">
        <v>7.17043774504618</v>
      </c>
      <c r="Y11" s="4">
        <v>6.0657663876227499</v>
      </c>
      <c r="Z11" s="4">
        <v>6.2883833843997703</v>
      </c>
      <c r="AA11" s="4">
        <v>5.6290730434269296</v>
      </c>
      <c r="AB11" s="4">
        <v>6.5684129510882103</v>
      </c>
      <c r="AC11" s="4">
        <v>5.07576587821573</v>
      </c>
      <c r="AD11" s="4">
        <v>6.0524630774833303</v>
      </c>
      <c r="AE11" s="4">
        <v>6.2463754640035098</v>
      </c>
      <c r="AF11" s="4">
        <v>6.2166935991697496</v>
      </c>
      <c r="AG11" s="4">
        <v>6.4645193538566801</v>
      </c>
      <c r="AH11" s="4">
        <v>0.103907550436544</v>
      </c>
      <c r="AI11" s="4">
        <v>-0.116628805796306</v>
      </c>
      <c r="AJ11" s="4">
        <v>0.418866707122872</v>
      </c>
      <c r="AK11" s="4">
        <v>0.19596068064371799</v>
      </c>
      <c r="AL11" s="4">
        <v>0.341447922502227</v>
      </c>
      <c r="AM11" s="4">
        <v>0.31258948644002299</v>
      </c>
      <c r="AN11" s="4" t="s">
        <v>439</v>
      </c>
    </row>
    <row r="12" spans="1:40" s="3" customFormat="1">
      <c r="A12" s="4">
        <v>9.0295059999999996</v>
      </c>
      <c r="B12" s="4">
        <v>9.2310099999999995</v>
      </c>
      <c r="C12" s="4">
        <v>8.4575189999999996</v>
      </c>
      <c r="D12" s="5">
        <f t="shared" si="0"/>
        <v>8.9060116666666662</v>
      </c>
      <c r="E12" s="4">
        <v>8.8075960000000002</v>
      </c>
      <c r="F12" s="4">
        <v>8.8036209999999997</v>
      </c>
      <c r="G12" s="4">
        <v>9.0371070000000007</v>
      </c>
      <c r="H12" s="5">
        <f t="shared" si="1"/>
        <v>8.882774666666668</v>
      </c>
      <c r="I12" s="4">
        <f t="shared" si="2"/>
        <v>0.9479010405267454</v>
      </c>
      <c r="J12" s="4"/>
      <c r="K12" s="4"/>
      <c r="L12" s="4">
        <f t="shared" si="3"/>
        <v>0.82795654382685802</v>
      </c>
      <c r="M12" s="4"/>
      <c r="N12" s="4"/>
      <c r="O12" s="4" t="s">
        <v>436</v>
      </c>
      <c r="P12" s="4">
        <v>40</v>
      </c>
      <c r="Q12" s="4">
        <v>1</v>
      </c>
      <c r="R12" s="4">
        <v>30</v>
      </c>
      <c r="S12" s="4">
        <v>26</v>
      </c>
      <c r="T12" s="4">
        <v>55.5</v>
      </c>
      <c r="U12" s="4">
        <v>58.826000000000001</v>
      </c>
      <c r="V12" s="4">
        <v>584</v>
      </c>
      <c r="W12" s="4">
        <v>0</v>
      </c>
      <c r="X12" s="4">
        <v>8.4718488936976506</v>
      </c>
      <c r="Y12" s="4">
        <v>7.5028775692540801</v>
      </c>
      <c r="Z12" s="4">
        <v>7.8367037990897304</v>
      </c>
      <c r="AA12" s="4">
        <v>6.9621372078919403</v>
      </c>
      <c r="AB12" s="4">
        <v>7.73816989806389</v>
      </c>
      <c r="AC12" s="4">
        <v>6.91122687718208</v>
      </c>
      <c r="AD12" s="4">
        <v>7.2595222072161896</v>
      </c>
      <c r="AE12" s="4">
        <v>7.5749914439774901</v>
      </c>
      <c r="AF12" s="4">
        <v>7.4856504575326701</v>
      </c>
      <c r="AG12" s="4">
        <v>7.5739849405121502</v>
      </c>
      <c r="AH12" s="4">
        <v>8.1992457021243401E-2</v>
      </c>
      <c r="AI12" s="4">
        <v>-7.9416592915853498E-2</v>
      </c>
      <c r="AJ12" s="4">
        <v>3.2094455843061503E-2</v>
      </c>
      <c r="AK12" s="4">
        <v>-2.32365926106777E-2</v>
      </c>
      <c r="AL12" s="4">
        <v>7.4854255111912293E-2</v>
      </c>
      <c r="AM12" s="4">
        <v>5.6180000305175802E-2</v>
      </c>
      <c r="AN12" s="4" t="s">
        <v>437</v>
      </c>
    </row>
    <row r="13" spans="1:40" s="3" customFormat="1">
      <c r="A13" s="4">
        <v>7.8100709999999998</v>
      </c>
      <c r="B13" s="4">
        <v>7.907578</v>
      </c>
      <c r="C13" s="4">
        <v>7.2616430000000003</v>
      </c>
      <c r="D13" s="5">
        <f t="shared" si="0"/>
        <v>7.659764</v>
      </c>
      <c r="E13" s="4">
        <v>7.5101829999999996</v>
      </c>
      <c r="F13" s="4">
        <v>7.6232179999999996</v>
      </c>
      <c r="G13" s="4">
        <v>7.8874940000000002</v>
      </c>
      <c r="H13" s="5">
        <f t="shared" si="1"/>
        <v>7.6736316666666662</v>
      </c>
      <c r="I13" s="4">
        <f t="shared" si="2"/>
        <v>1.0324467622531615</v>
      </c>
      <c r="J13" s="4"/>
      <c r="K13" s="4"/>
      <c r="L13" s="4">
        <f t="shared" si="3"/>
        <v>0.8049420685306522</v>
      </c>
      <c r="M13" s="4"/>
      <c r="N13" s="4"/>
      <c r="O13" s="4" t="s">
        <v>434</v>
      </c>
      <c r="P13" s="4">
        <v>41</v>
      </c>
      <c r="Q13" s="4">
        <v>1</v>
      </c>
      <c r="R13" s="4">
        <v>19</v>
      </c>
      <c r="S13" s="4">
        <v>9</v>
      </c>
      <c r="T13" s="4">
        <v>27.3</v>
      </c>
      <c r="U13" s="4">
        <v>62.378</v>
      </c>
      <c r="V13" s="4">
        <v>590</v>
      </c>
      <c r="W13" s="6">
        <v>1.3325E-96</v>
      </c>
      <c r="X13" s="4">
        <v>7.1510019079928302</v>
      </c>
      <c r="Y13" s="4">
        <v>6.0478587274074602</v>
      </c>
      <c r="Z13" s="4">
        <v>6.4349997913501698</v>
      </c>
      <c r="AA13" s="4">
        <v>5.5266235438187801</v>
      </c>
      <c r="AB13" s="4">
        <v>6.4567606669425697</v>
      </c>
      <c r="AC13" s="4">
        <v>5.4142043002983398</v>
      </c>
      <c r="AD13" s="4">
        <v>5.9285289881747696</v>
      </c>
      <c r="AE13" s="4">
        <v>6.14640713528705</v>
      </c>
      <c r="AF13" s="4">
        <v>6.2965993830817801</v>
      </c>
      <c r="AG13" s="4">
        <v>6.4201868703542901</v>
      </c>
      <c r="AH13" s="4">
        <v>9.4235374567285896E-2</v>
      </c>
      <c r="AI13" s="4">
        <v>-8.5221767425537095E-2</v>
      </c>
      <c r="AJ13" s="4">
        <v>2.0077827599562201E-2</v>
      </c>
      <c r="AK13" s="4">
        <v>1.38673782348633E-2</v>
      </c>
      <c r="AL13" s="4">
        <v>0.131870108643248</v>
      </c>
      <c r="AM13" s="4">
        <v>9.9089145660400405E-2</v>
      </c>
      <c r="AN13" s="4" t="s">
        <v>435</v>
      </c>
    </row>
    <row r="14" spans="1:40" s="3" customFormat="1">
      <c r="A14" s="4">
        <v>9.4016929999999999</v>
      </c>
      <c r="B14" s="4">
        <v>9.2117079999999998</v>
      </c>
      <c r="C14" s="4">
        <v>8.6195740000000001</v>
      </c>
      <c r="D14" s="5">
        <f t="shared" si="0"/>
        <v>9.0776583333333338</v>
      </c>
      <c r="E14" s="4">
        <v>8.9190989999999992</v>
      </c>
      <c r="F14" s="4">
        <v>9.0484810000000007</v>
      </c>
      <c r="G14" s="4">
        <v>9.3922220000000003</v>
      </c>
      <c r="H14" s="5">
        <f t="shared" si="1"/>
        <v>9.1199339999999989</v>
      </c>
      <c r="I14" s="4">
        <f t="shared" si="2"/>
        <v>1.1022387291183429</v>
      </c>
      <c r="J14" s="4"/>
      <c r="K14" s="4"/>
      <c r="L14" s="4">
        <f t="shared" si="3"/>
        <v>0.6961554134593626</v>
      </c>
      <c r="M14" s="4"/>
      <c r="N14" s="4"/>
      <c r="O14" s="4" t="s">
        <v>432</v>
      </c>
      <c r="P14" s="4">
        <v>42</v>
      </c>
      <c r="Q14" s="4">
        <v>1</v>
      </c>
      <c r="R14" s="4">
        <v>27</v>
      </c>
      <c r="S14" s="4">
        <v>26</v>
      </c>
      <c r="T14" s="4">
        <v>60.8</v>
      </c>
      <c r="U14" s="4">
        <v>62.064</v>
      </c>
      <c r="V14" s="4">
        <v>623</v>
      </c>
      <c r="W14" s="4">
        <v>0</v>
      </c>
      <c r="X14" s="4">
        <v>8.6575052203094298</v>
      </c>
      <c r="Y14" s="4">
        <v>7.9230366686707896</v>
      </c>
      <c r="Z14" s="4">
        <v>7.8188656435302404</v>
      </c>
      <c r="AA14" s="4">
        <v>7.1118335781488504</v>
      </c>
      <c r="AB14" s="4">
        <v>7.8613969919665401</v>
      </c>
      <c r="AC14" s="4">
        <v>7.1305588998640097</v>
      </c>
      <c r="AD14" s="4">
        <v>7.3498988914039103</v>
      </c>
      <c r="AE14" s="4">
        <v>7.6832632306345401</v>
      </c>
      <c r="AF14" s="4">
        <v>7.7662715296852696</v>
      </c>
      <c r="AG14" s="4">
        <v>7.88478970166328</v>
      </c>
      <c r="AH14" s="4">
        <v>0.157293795341653</v>
      </c>
      <c r="AI14" s="4">
        <v>-0.14013099670410201</v>
      </c>
      <c r="AJ14" s="4">
        <v>5.3009546908960599E-2</v>
      </c>
      <c r="AK14" s="4">
        <v>4.2275746663412099E-2</v>
      </c>
      <c r="AL14" s="4">
        <v>0.264409004166129</v>
      </c>
      <c r="AM14" s="4">
        <v>0.182406743367514</v>
      </c>
      <c r="AN14" s="4" t="s">
        <v>433</v>
      </c>
    </row>
    <row r="15" spans="1:40" s="3" customFormat="1">
      <c r="A15" s="4">
        <v>9.0956569999999992</v>
      </c>
      <c r="B15" s="4">
        <v>9.2874210000000001</v>
      </c>
      <c r="C15" s="4">
        <v>8.3550109999999993</v>
      </c>
      <c r="D15" s="5">
        <f t="shared" si="0"/>
        <v>8.9126963333333311</v>
      </c>
      <c r="E15" s="4">
        <v>8.6960510000000006</v>
      </c>
      <c r="F15" s="4">
        <v>8.8735879999999998</v>
      </c>
      <c r="G15" s="4">
        <v>8.8961790000000001</v>
      </c>
      <c r="H15" s="5">
        <f t="shared" si="1"/>
        <v>8.8219393333333347</v>
      </c>
      <c r="I15" s="4">
        <f t="shared" si="2"/>
        <v>0.81141494038484219</v>
      </c>
      <c r="J15" s="4"/>
      <c r="K15" s="4"/>
      <c r="L15" s="4">
        <f t="shared" si="3"/>
        <v>0.74172873624968538</v>
      </c>
      <c r="M15" s="4"/>
      <c r="N15" s="4"/>
      <c r="O15" s="4" t="s">
        <v>430</v>
      </c>
      <c r="P15" s="4">
        <v>43</v>
      </c>
      <c r="Q15" s="4">
        <v>3</v>
      </c>
      <c r="R15" s="4">
        <v>41</v>
      </c>
      <c r="S15" s="4">
        <v>32</v>
      </c>
      <c r="T15" s="4">
        <v>77.5</v>
      </c>
      <c r="U15" s="4">
        <v>65.432000000000002</v>
      </c>
      <c r="V15" s="4">
        <v>639</v>
      </c>
      <c r="W15" s="4">
        <v>0</v>
      </c>
      <c r="X15" s="4">
        <v>8.2791420064916394</v>
      </c>
      <c r="Y15" s="4">
        <v>7.3674491072685999</v>
      </c>
      <c r="Z15" s="4">
        <v>7.6126567275344899</v>
      </c>
      <c r="AA15" s="4">
        <v>6.6627295072047703</v>
      </c>
      <c r="AB15" s="4">
        <v>7.5752571417097503</v>
      </c>
      <c r="AC15" s="4">
        <v>6.6891756195208298</v>
      </c>
      <c r="AD15" s="4">
        <v>7.0963885466873604</v>
      </c>
      <c r="AE15" s="4">
        <v>7.2942236589765796</v>
      </c>
      <c r="AF15" s="4">
        <v>7.3645134736915097</v>
      </c>
      <c r="AG15" s="4">
        <v>7.3703835406076497</v>
      </c>
      <c r="AH15" s="4">
        <v>0.12975489511128199</v>
      </c>
      <c r="AI15" s="4">
        <v>-0.142634709676106</v>
      </c>
      <c r="AJ15" s="4">
        <v>0.113004840784727</v>
      </c>
      <c r="AK15" s="4">
        <v>-9.0757369995117201E-2</v>
      </c>
      <c r="AL15" s="4">
        <v>6.1305871704847699E-2</v>
      </c>
      <c r="AM15" s="4">
        <v>5.1877339680988399E-2</v>
      </c>
      <c r="AN15" s="4" t="s">
        <v>431</v>
      </c>
    </row>
    <row r="16" spans="1:40" s="3" customFormat="1">
      <c r="A16" s="4">
        <v>5</v>
      </c>
      <c r="B16" s="4">
        <v>5</v>
      </c>
      <c r="C16" s="4">
        <v>5</v>
      </c>
      <c r="D16" s="5">
        <f t="shared" si="0"/>
        <v>5</v>
      </c>
      <c r="E16" s="4">
        <v>8.1066330000000004</v>
      </c>
      <c r="F16" s="4">
        <v>8.1029479999999996</v>
      </c>
      <c r="G16" s="4">
        <v>8.0054379999999998</v>
      </c>
      <c r="H16" s="5">
        <f t="shared" si="1"/>
        <v>8.0716729999999988</v>
      </c>
      <c r="I16" s="4">
        <f t="shared" si="2"/>
        <v>1179.4322532402914</v>
      </c>
      <c r="J16" s="4"/>
      <c r="K16" s="4"/>
      <c r="L16" s="4">
        <f t="shared" si="3"/>
        <v>2.8236858580221443E-6</v>
      </c>
      <c r="M16" s="4"/>
      <c r="N16" s="4" t="s">
        <v>526</v>
      </c>
      <c r="O16" s="4" t="s">
        <v>428</v>
      </c>
      <c r="P16" s="4">
        <v>44</v>
      </c>
      <c r="Q16" s="4">
        <v>4</v>
      </c>
      <c r="R16" s="4">
        <v>8</v>
      </c>
      <c r="S16" s="4">
        <v>8</v>
      </c>
      <c r="T16" s="4">
        <v>35.9</v>
      </c>
      <c r="U16" s="4">
        <v>26.699000000000002</v>
      </c>
      <c r="V16" s="4">
        <v>237</v>
      </c>
      <c r="W16" s="6">
        <v>3.9747000000000002E-30</v>
      </c>
      <c r="X16" s="4">
        <v>7.7098971990507996</v>
      </c>
      <c r="Y16" s="4" t="s">
        <v>513</v>
      </c>
      <c r="Z16" s="4" t="s">
        <v>513</v>
      </c>
      <c r="AA16" s="4" t="s">
        <v>513</v>
      </c>
      <c r="AB16" s="4">
        <v>5.9126205527970201</v>
      </c>
      <c r="AC16" s="4">
        <v>5.8384775786270797</v>
      </c>
      <c r="AD16" s="4">
        <v>6.2382719779258302</v>
      </c>
      <c r="AE16" s="4">
        <v>7.4301234512002896</v>
      </c>
      <c r="AF16" s="4">
        <v>7.1876898935251798</v>
      </c>
      <c r="AG16" s="4">
        <v>6.7563469894335997</v>
      </c>
      <c r="AH16" s="4">
        <v>5.5491836212591599</v>
      </c>
      <c r="AI16" s="4">
        <v>2.1930872599283902</v>
      </c>
      <c r="AJ16" s="4">
        <v>7.0905537727769197</v>
      </c>
      <c r="AK16" s="4">
        <v>3.0716730753580701</v>
      </c>
      <c r="AL16" s="4">
        <v>3.72544946422365</v>
      </c>
      <c r="AM16" s="4">
        <v>0.87858581542968694</v>
      </c>
      <c r="AN16" s="4" t="s">
        <v>429</v>
      </c>
    </row>
    <row r="17" spans="1:40" s="3" customFormat="1">
      <c r="A17" s="4">
        <v>5</v>
      </c>
      <c r="B17" s="4">
        <v>5</v>
      </c>
      <c r="C17" s="4">
        <v>5</v>
      </c>
      <c r="D17" s="5">
        <f t="shared" si="0"/>
        <v>5</v>
      </c>
      <c r="E17" s="4">
        <v>6.5563630000000002</v>
      </c>
      <c r="F17" s="4">
        <v>6.3958500000000003</v>
      </c>
      <c r="G17" s="4">
        <v>5</v>
      </c>
      <c r="H17" s="5">
        <f t="shared" si="1"/>
        <v>5.9840710000000001</v>
      </c>
      <c r="I17" s="4">
        <f t="shared" si="2"/>
        <v>9.6398660668701996</v>
      </c>
      <c r="J17" s="4"/>
      <c r="K17" s="4"/>
      <c r="L17" s="4">
        <f t="shared" si="3"/>
        <v>1</v>
      </c>
      <c r="M17" s="4" t="s">
        <v>426</v>
      </c>
      <c r="N17" s="4" t="s">
        <v>425</v>
      </c>
      <c r="O17" s="4" t="s">
        <v>424</v>
      </c>
      <c r="P17" s="4">
        <v>48</v>
      </c>
      <c r="Q17" s="4">
        <v>3</v>
      </c>
      <c r="R17" s="4">
        <v>4</v>
      </c>
      <c r="S17" s="4">
        <v>4</v>
      </c>
      <c r="T17" s="4">
        <v>4.9000000000000004</v>
      </c>
      <c r="U17" s="4">
        <v>91.68</v>
      </c>
      <c r="V17" s="4">
        <v>831</v>
      </c>
      <c r="W17" s="6">
        <v>3.2557000000000002E-11</v>
      </c>
      <c r="X17" s="4">
        <v>5.2610486433442203</v>
      </c>
      <c r="Y17" s="4" t="s">
        <v>513</v>
      </c>
      <c r="Z17" s="4" t="s">
        <v>513</v>
      </c>
      <c r="AA17" s="4" t="s">
        <v>513</v>
      </c>
      <c r="AB17" s="4" t="s">
        <v>513</v>
      </c>
      <c r="AC17" s="4" t="s">
        <v>513</v>
      </c>
      <c r="AD17" s="4" t="s">
        <v>513</v>
      </c>
      <c r="AE17" s="4">
        <v>5.0650192141362496</v>
      </c>
      <c r="AF17" s="4">
        <v>4.7529008265088004</v>
      </c>
      <c r="AG17" s="4">
        <v>3.9848377341832499</v>
      </c>
      <c r="AH17" s="4">
        <v>0</v>
      </c>
      <c r="AI17" s="4">
        <v>0</v>
      </c>
      <c r="AJ17" s="4">
        <v>0.93073529827218604</v>
      </c>
      <c r="AK17" s="4">
        <v>0.98407093683878599</v>
      </c>
      <c r="AL17" s="4">
        <v>0.93073529827218604</v>
      </c>
      <c r="AM17" s="4">
        <v>0.98407093683878599</v>
      </c>
      <c r="AN17" s="4" t="s">
        <v>427</v>
      </c>
    </row>
    <row r="18" spans="1:40" s="3" customFormat="1">
      <c r="A18" s="4">
        <v>5</v>
      </c>
      <c r="B18" s="4">
        <v>6.8629959999999999</v>
      </c>
      <c r="C18" s="4">
        <v>7.0213960000000002</v>
      </c>
      <c r="D18" s="5">
        <f t="shared" si="0"/>
        <v>6.2947973333333325</v>
      </c>
      <c r="E18" s="4">
        <v>6.8742850000000004</v>
      </c>
      <c r="F18" s="4">
        <v>6.9713029999999998</v>
      </c>
      <c r="G18" s="4">
        <v>6.8093310000000002</v>
      </c>
      <c r="H18" s="5">
        <f t="shared" si="1"/>
        <v>6.8849729999999996</v>
      </c>
      <c r="I18" s="4">
        <f t="shared" si="2"/>
        <v>3.8920254070228575</v>
      </c>
      <c r="J18" s="4"/>
      <c r="K18" s="4"/>
      <c r="L18" s="4">
        <f t="shared" si="3"/>
        <v>0.32345701340584199</v>
      </c>
      <c r="M18" s="4"/>
      <c r="N18" s="4" t="s">
        <v>422</v>
      </c>
      <c r="O18" s="4" t="s">
        <v>421</v>
      </c>
      <c r="P18" s="4">
        <v>56</v>
      </c>
      <c r="Q18" s="4">
        <v>2</v>
      </c>
      <c r="R18" s="4">
        <v>5</v>
      </c>
      <c r="S18" s="4">
        <v>5</v>
      </c>
      <c r="T18" s="4">
        <v>8.1999999999999993</v>
      </c>
      <c r="U18" s="4">
        <v>83.433000000000007</v>
      </c>
      <c r="V18" s="4">
        <v>716</v>
      </c>
      <c r="W18" s="6">
        <v>5.9351000000000001E-18</v>
      </c>
      <c r="X18" s="4">
        <v>6.3261309567107897</v>
      </c>
      <c r="Y18" s="4">
        <v>4.7889527875171902</v>
      </c>
      <c r="Z18" s="4">
        <v>5.31213502547996</v>
      </c>
      <c r="AA18" s="4">
        <v>5.2387233753954003</v>
      </c>
      <c r="AB18" s="4">
        <v>5.3982873053573996</v>
      </c>
      <c r="AC18" s="4">
        <v>5.6302854600436198</v>
      </c>
      <c r="AD18" s="4">
        <v>5.3105021382267896</v>
      </c>
      <c r="AE18" s="4">
        <v>5.4076457970625604</v>
      </c>
      <c r="AF18" s="4">
        <v>5.5386742533031699</v>
      </c>
      <c r="AG18" s="4">
        <v>5.2926990030439303</v>
      </c>
      <c r="AH18" s="4">
        <v>0.49018342776530799</v>
      </c>
      <c r="AI18" s="4">
        <v>0.741258144378662</v>
      </c>
      <c r="AJ18" s="4">
        <v>0.38119678042066302</v>
      </c>
      <c r="AK18" s="4">
        <v>0.59017578760782896</v>
      </c>
      <c r="AL18" s="4">
        <v>0.54531734489903805</v>
      </c>
      <c r="AM18" s="4">
        <v>-0.15108235677083301</v>
      </c>
      <c r="AN18" s="4" t="s">
        <v>423</v>
      </c>
    </row>
    <row r="19" spans="1:40" s="3" customFormat="1">
      <c r="A19" s="4">
        <v>7.2205519999999996</v>
      </c>
      <c r="B19" s="4">
        <v>7.4449810000000003</v>
      </c>
      <c r="C19" s="4">
        <v>7.5903070000000001</v>
      </c>
      <c r="D19" s="5">
        <f t="shared" si="0"/>
        <v>7.4186133333333331</v>
      </c>
      <c r="E19" s="4">
        <v>7.4506649999999999</v>
      </c>
      <c r="F19" s="4">
        <v>7.4631309999999997</v>
      </c>
      <c r="G19" s="4">
        <v>7.3395910000000004</v>
      </c>
      <c r="H19" s="5">
        <f t="shared" si="1"/>
        <v>7.4177956666666667</v>
      </c>
      <c r="I19" s="4">
        <f t="shared" si="2"/>
        <v>0.99811902417879139</v>
      </c>
      <c r="J19" s="4"/>
      <c r="K19" s="4"/>
      <c r="L19" s="4">
        <f t="shared" si="3"/>
        <v>0.54931727190066559</v>
      </c>
      <c r="M19" s="4"/>
      <c r="N19" s="4"/>
      <c r="O19" s="4" t="s">
        <v>416</v>
      </c>
      <c r="P19" s="4">
        <v>68</v>
      </c>
      <c r="Q19" s="4">
        <v>3</v>
      </c>
      <c r="R19" s="4">
        <v>4</v>
      </c>
      <c r="S19" s="4">
        <v>4</v>
      </c>
      <c r="T19" s="4">
        <v>8.4</v>
      </c>
      <c r="U19" s="4">
        <v>68.968999999999994</v>
      </c>
      <c r="V19" s="4">
        <v>610</v>
      </c>
      <c r="W19" s="6">
        <v>1.0341999999999999E-17</v>
      </c>
      <c r="X19" s="4">
        <v>7.03642926562667</v>
      </c>
      <c r="Y19" s="4">
        <v>5.9274062960840501</v>
      </c>
      <c r="Z19" s="4">
        <v>6.0735717283049198</v>
      </c>
      <c r="AA19" s="4">
        <v>6.0590709130929801</v>
      </c>
      <c r="AB19" s="4">
        <v>6.0597905395739602</v>
      </c>
      <c r="AC19" s="4">
        <v>6.1073795828044499</v>
      </c>
      <c r="AD19" s="4">
        <v>5.9969011366734204</v>
      </c>
      <c r="AE19" s="4">
        <v>6.1947085515751201</v>
      </c>
      <c r="AF19" s="4">
        <v>6.1914789604436002</v>
      </c>
      <c r="AG19" s="4">
        <v>6.0635585181109803</v>
      </c>
      <c r="AH19" s="4">
        <v>0.26017674546576403</v>
      </c>
      <c r="AI19" s="4">
        <v>7.9956213633219697E-2</v>
      </c>
      <c r="AJ19" s="4">
        <v>2.33359933296526E-3</v>
      </c>
      <c r="AK19" s="4">
        <v>-8.1809361775686497E-4</v>
      </c>
      <c r="AL19" s="4">
        <v>0.50107489029180996</v>
      </c>
      <c r="AM19" s="4">
        <v>-8.0774307250976604E-2</v>
      </c>
      <c r="AN19" s="4" t="s">
        <v>417</v>
      </c>
    </row>
    <row r="20" spans="1:40" s="3" customFormat="1">
      <c r="A20" s="4">
        <v>5</v>
      </c>
      <c r="B20" s="4">
        <v>6.7932110000000003</v>
      </c>
      <c r="C20" s="4">
        <v>6.9353610000000003</v>
      </c>
      <c r="D20" s="5">
        <f t="shared" si="0"/>
        <v>6.2428573333333333</v>
      </c>
      <c r="E20" s="4">
        <v>7.0560280000000004</v>
      </c>
      <c r="F20" s="4">
        <v>7.0880650000000003</v>
      </c>
      <c r="G20" s="4">
        <v>7.0812030000000004</v>
      </c>
      <c r="H20" s="5">
        <f t="shared" si="1"/>
        <v>7.0750986666666664</v>
      </c>
      <c r="I20" s="4">
        <f t="shared" si="2"/>
        <v>6.7958116453343589</v>
      </c>
      <c r="J20" s="4"/>
      <c r="K20" s="4"/>
      <c r="L20" s="4">
        <f t="shared" si="3"/>
        <v>0.38648690266725472</v>
      </c>
      <c r="M20" s="4" t="s">
        <v>410</v>
      </c>
      <c r="N20" s="4" t="s">
        <v>409</v>
      </c>
      <c r="O20" s="4" t="s">
        <v>408</v>
      </c>
      <c r="P20" s="4">
        <v>96</v>
      </c>
      <c r="Q20" s="4">
        <v>1</v>
      </c>
      <c r="R20" s="4">
        <v>7</v>
      </c>
      <c r="S20" s="4">
        <v>5</v>
      </c>
      <c r="T20" s="4">
        <v>20.399999999999999</v>
      </c>
      <c r="U20" s="4">
        <v>58.905999999999999</v>
      </c>
      <c r="V20" s="4">
        <v>535</v>
      </c>
      <c r="W20" s="6">
        <v>5.2424999999999999E-255</v>
      </c>
      <c r="X20" s="4">
        <v>6.4436071565845197</v>
      </c>
      <c r="Y20" s="4">
        <v>4.8695602507212303</v>
      </c>
      <c r="Z20" s="4">
        <v>5.4800644615959904</v>
      </c>
      <c r="AA20" s="4">
        <v>5.2294002401797801</v>
      </c>
      <c r="AB20" s="4">
        <v>5.3693643087812397</v>
      </c>
      <c r="AC20" s="4">
        <v>5.4490462039038503</v>
      </c>
      <c r="AD20" s="4">
        <v>5.3661613678041897</v>
      </c>
      <c r="AE20" s="4">
        <v>5.7266212706233404</v>
      </c>
      <c r="AF20" s="4">
        <v>5.8031360561125904</v>
      </c>
      <c r="AG20" s="4">
        <v>5.4990131286387696</v>
      </c>
      <c r="AH20" s="4">
        <v>0.41286521894026801</v>
      </c>
      <c r="AI20" s="4">
        <v>0.60939613978067997</v>
      </c>
      <c r="AJ20" s="4">
        <v>0.59783769721069602</v>
      </c>
      <c r="AK20" s="4">
        <v>0.83224169413248605</v>
      </c>
      <c r="AL20" s="4">
        <v>1.34209122092476</v>
      </c>
      <c r="AM20" s="4">
        <v>0.222845554351807</v>
      </c>
      <c r="AN20" s="4" t="s">
        <v>411</v>
      </c>
    </row>
    <row r="21" spans="1:40" s="3" customFormat="1">
      <c r="A21" s="4">
        <v>8.4597390000000008</v>
      </c>
      <c r="B21" s="4">
        <v>8.3524329999999996</v>
      </c>
      <c r="C21" s="4">
        <v>8.6374200000000005</v>
      </c>
      <c r="D21" s="5">
        <f t="shared" si="0"/>
        <v>8.4831973333333348</v>
      </c>
      <c r="E21" s="4">
        <v>8.5097400000000007</v>
      </c>
      <c r="F21" s="4">
        <v>8.4261859999999995</v>
      </c>
      <c r="G21" s="4">
        <v>8.4239010000000007</v>
      </c>
      <c r="H21" s="5">
        <f t="shared" si="1"/>
        <v>8.4532756666666682</v>
      </c>
      <c r="I21" s="4">
        <f t="shared" si="2"/>
        <v>0.93342264627824578</v>
      </c>
      <c r="J21" s="4"/>
      <c r="K21" s="4"/>
      <c r="L21" s="4">
        <f t="shared" si="3"/>
        <v>0.32346449805751487</v>
      </c>
      <c r="M21" s="4"/>
      <c r="N21" s="4"/>
      <c r="O21" s="4" t="s">
        <v>402</v>
      </c>
      <c r="P21" s="4">
        <v>104</v>
      </c>
      <c r="Q21" s="4">
        <v>1</v>
      </c>
      <c r="R21" s="4">
        <v>11</v>
      </c>
      <c r="S21" s="4">
        <v>11</v>
      </c>
      <c r="T21" s="4">
        <v>19.899999999999999</v>
      </c>
      <c r="U21" s="4">
        <v>59.084000000000003</v>
      </c>
      <c r="V21" s="4">
        <v>522</v>
      </c>
      <c r="W21" s="6">
        <v>4.9449999999999998E-263</v>
      </c>
      <c r="X21" s="4">
        <v>8.2347955882206403</v>
      </c>
      <c r="Y21" s="4">
        <v>7.001733712809</v>
      </c>
      <c r="Z21" s="4">
        <v>7.17721895933271</v>
      </c>
      <c r="AA21" s="4">
        <v>7.2221960463017201</v>
      </c>
      <c r="AB21" s="4">
        <v>7.2190865571692502</v>
      </c>
      <c r="AC21" s="4">
        <v>7.4805530626992702</v>
      </c>
      <c r="AD21" s="4">
        <v>7.30487811769828</v>
      </c>
      <c r="AE21" s="4">
        <v>7.4315085048641798</v>
      </c>
      <c r="AF21" s="4">
        <v>7.3130231103232397</v>
      </c>
      <c r="AG21" s="4">
        <v>7.1876898935251798</v>
      </c>
      <c r="AH21" s="4">
        <v>0.49017337850009401</v>
      </c>
      <c r="AI21" s="4">
        <v>0.152783393859863</v>
      </c>
      <c r="AJ21" s="4">
        <v>0.124754910142508</v>
      </c>
      <c r="AK21" s="4">
        <v>-2.9921849568685498E-2</v>
      </c>
      <c r="AL21" s="4">
        <v>0.75637882824178404</v>
      </c>
      <c r="AM21" s="4">
        <v>-0.18270524342854899</v>
      </c>
      <c r="AN21" s="4" t="s">
        <v>403</v>
      </c>
    </row>
    <row r="22" spans="1:40" s="3" customFormat="1">
      <c r="A22" s="4">
        <v>5</v>
      </c>
      <c r="B22" s="4">
        <v>7.493709</v>
      </c>
      <c r="C22" s="4">
        <v>7.1839240000000002</v>
      </c>
      <c r="D22" s="5">
        <f t="shared" si="0"/>
        <v>6.5592110000000003</v>
      </c>
      <c r="E22" s="4">
        <v>7.2403750000000002</v>
      </c>
      <c r="F22" s="4">
        <v>7.3552980000000003</v>
      </c>
      <c r="G22" s="4">
        <v>6.8932729999999998</v>
      </c>
      <c r="H22" s="5">
        <f t="shared" si="1"/>
        <v>7.1629820000000004</v>
      </c>
      <c r="I22" s="4">
        <f t="shared" si="2"/>
        <v>4.0157900562071935</v>
      </c>
      <c r="J22" s="4"/>
      <c r="K22" s="4"/>
      <c r="L22" s="4">
        <f t="shared" si="3"/>
        <v>0.24030369382055214</v>
      </c>
      <c r="M22" s="4"/>
      <c r="N22" s="4"/>
      <c r="O22" s="4" t="s">
        <v>400</v>
      </c>
      <c r="P22" s="4">
        <v>107</v>
      </c>
      <c r="Q22" s="4">
        <v>1</v>
      </c>
      <c r="R22" s="4">
        <v>5</v>
      </c>
      <c r="S22" s="4">
        <v>5</v>
      </c>
      <c r="T22" s="4">
        <v>14.2</v>
      </c>
      <c r="U22" s="4">
        <v>41.786000000000001</v>
      </c>
      <c r="V22" s="4">
        <v>351</v>
      </c>
      <c r="W22" s="6">
        <v>5.1709999999999997E-18</v>
      </c>
      <c r="X22" s="4">
        <v>7.1576380641009196</v>
      </c>
      <c r="Y22" s="4">
        <v>5.5796121307403004</v>
      </c>
      <c r="Z22" s="4">
        <v>6.2661611122194003</v>
      </c>
      <c r="AA22" s="4">
        <v>5.9514298087112696</v>
      </c>
      <c r="AB22" s="4">
        <v>6.3907761898062798</v>
      </c>
      <c r="AC22" s="4">
        <v>6.6031010493140503</v>
      </c>
      <c r="AD22" s="4">
        <v>6.0287338793493399</v>
      </c>
      <c r="AE22" s="4">
        <v>6.2030056747284803</v>
      </c>
      <c r="AF22" s="4">
        <v>6.18184358794477</v>
      </c>
      <c r="AG22" s="4">
        <v>5.7800867795983901</v>
      </c>
      <c r="AH22" s="4">
        <v>0.61923955340103798</v>
      </c>
      <c r="AI22" s="4">
        <v>1.1125915845235199</v>
      </c>
      <c r="AJ22" s="4">
        <v>0.30905166370545201</v>
      </c>
      <c r="AK22" s="4">
        <v>0.60377089182535804</v>
      </c>
      <c r="AL22" s="4">
        <v>1.0135452627164101</v>
      </c>
      <c r="AM22" s="4">
        <v>-0.50882069269816099</v>
      </c>
      <c r="AN22" s="4" t="s">
        <v>401</v>
      </c>
    </row>
    <row r="23" spans="1:40" s="3" customFormat="1">
      <c r="A23" s="4">
        <v>7.0024689999999996</v>
      </c>
      <c r="B23" s="4">
        <v>5</v>
      </c>
      <c r="C23" s="4">
        <v>5</v>
      </c>
      <c r="D23" s="5">
        <f t="shared" si="0"/>
        <v>5.6674896666666656</v>
      </c>
      <c r="E23" s="4">
        <v>5</v>
      </c>
      <c r="F23" s="4">
        <v>5</v>
      </c>
      <c r="G23" s="4">
        <v>5</v>
      </c>
      <c r="H23" s="5">
        <f t="shared" si="1"/>
        <v>5</v>
      </c>
      <c r="I23" s="4">
        <f t="shared" si="2"/>
        <v>0.21503558429637706</v>
      </c>
      <c r="J23" s="4"/>
      <c r="K23" s="4"/>
      <c r="L23" s="4">
        <f t="shared" si="3"/>
        <v>0.53544427364110547</v>
      </c>
      <c r="M23" s="4"/>
      <c r="N23" s="4"/>
      <c r="O23" s="4" t="s">
        <v>394</v>
      </c>
      <c r="P23" s="4">
        <v>113</v>
      </c>
      <c r="Q23" s="4">
        <v>1</v>
      </c>
      <c r="R23" s="4">
        <v>2</v>
      </c>
      <c r="S23" s="4">
        <v>2</v>
      </c>
      <c r="T23" s="4">
        <v>2.8</v>
      </c>
      <c r="U23" s="4">
        <v>87.206000000000003</v>
      </c>
      <c r="V23" s="4">
        <v>778</v>
      </c>
      <c r="W23" s="6">
        <v>9.0801999999999995E-14</v>
      </c>
      <c r="X23" s="4">
        <v>6.0532321488405003</v>
      </c>
      <c r="Y23" s="4">
        <v>5.3793780452193403</v>
      </c>
      <c r="Z23" s="4">
        <v>5.1485409608672299</v>
      </c>
      <c r="AA23" s="4">
        <v>4.9788193867328401</v>
      </c>
      <c r="AB23" s="4">
        <v>5.2506395339115999</v>
      </c>
      <c r="AC23" s="4" t="s">
        <v>513</v>
      </c>
      <c r="AD23" s="4">
        <v>5.1104550244610198</v>
      </c>
      <c r="AE23" s="4">
        <v>5.3814941328783004</v>
      </c>
      <c r="AF23" s="4">
        <v>4.1514311436611404</v>
      </c>
      <c r="AG23" s="4">
        <v>4.9678754455480298</v>
      </c>
      <c r="AH23" s="4">
        <v>0.27128572167528903</v>
      </c>
      <c r="AI23" s="4">
        <v>0.63045231501261401</v>
      </c>
      <c r="AJ23" s="4">
        <v>0.42724341246478797</v>
      </c>
      <c r="AK23" s="4">
        <v>-0.66748952865600597</v>
      </c>
      <c r="AL23" s="4">
        <v>0.93499684446888698</v>
      </c>
      <c r="AM23" s="4">
        <v>-1.2979418436686201</v>
      </c>
      <c r="AN23" s="4" t="s">
        <v>395</v>
      </c>
    </row>
    <row r="24" spans="1:40" s="3" customFormat="1">
      <c r="A24" s="4">
        <v>5</v>
      </c>
      <c r="B24" s="4">
        <v>6.8680329999999996</v>
      </c>
      <c r="C24" s="4">
        <v>7.005738</v>
      </c>
      <c r="D24" s="5">
        <f t="shared" si="0"/>
        <v>6.2912570000000008</v>
      </c>
      <c r="E24" s="4">
        <v>6.8773540000000004</v>
      </c>
      <c r="F24" s="4">
        <v>6.9454589999999996</v>
      </c>
      <c r="G24" s="4">
        <v>6.8246140000000004</v>
      </c>
      <c r="H24" s="5">
        <f t="shared" si="1"/>
        <v>6.8824756666666671</v>
      </c>
      <c r="I24" s="4">
        <f t="shared" si="2"/>
        <v>3.9013837135920442</v>
      </c>
      <c r="J24" s="4"/>
      <c r="K24" s="4"/>
      <c r="L24" s="4">
        <f t="shared" si="3"/>
        <v>0.37514772861763718</v>
      </c>
      <c r="M24" s="4"/>
      <c r="N24" s="4" t="s">
        <v>388</v>
      </c>
      <c r="O24" s="4" t="s">
        <v>387</v>
      </c>
      <c r="P24" s="4">
        <v>118</v>
      </c>
      <c r="Q24" s="4">
        <v>3</v>
      </c>
      <c r="R24" s="4">
        <v>2</v>
      </c>
      <c r="S24" s="4">
        <v>2</v>
      </c>
      <c r="T24" s="4">
        <v>3.3</v>
      </c>
      <c r="U24" s="4">
        <v>58.006999999999998</v>
      </c>
      <c r="V24" s="4">
        <v>540</v>
      </c>
      <c r="W24" s="4">
        <v>4.7345999999999998E-4</v>
      </c>
      <c r="X24" s="4">
        <v>6.4734723716853697</v>
      </c>
      <c r="Y24" s="4">
        <v>5.1572753964540397</v>
      </c>
      <c r="Z24" s="4">
        <v>5.4623231130842296</v>
      </c>
      <c r="AA24" s="4">
        <v>5.4885789165252499</v>
      </c>
      <c r="AB24" s="4">
        <v>5.2093004951596997</v>
      </c>
      <c r="AC24" s="4">
        <v>5.6819463931246803</v>
      </c>
      <c r="AD24" s="4">
        <v>5.5896704020348897</v>
      </c>
      <c r="AE24" s="4">
        <v>5.6410177624673299</v>
      </c>
      <c r="AF24" s="4">
        <v>5.6963476503258601</v>
      </c>
      <c r="AG24" s="4">
        <v>5.4269827109972502</v>
      </c>
      <c r="AH24" s="4">
        <v>0.42579767870018898</v>
      </c>
      <c r="AI24" s="4">
        <v>0.680042743682861</v>
      </c>
      <c r="AJ24" s="4">
        <v>0.38399498509021701</v>
      </c>
      <c r="AK24" s="4">
        <v>0.59121863047281797</v>
      </c>
      <c r="AL24" s="4">
        <v>0.15132079429796599</v>
      </c>
      <c r="AM24" s="4">
        <v>-8.8824113210042896E-2</v>
      </c>
      <c r="AN24" s="4" t="s">
        <v>389</v>
      </c>
    </row>
    <row r="25" spans="1:40" s="3" customFormat="1">
      <c r="A25" s="4">
        <v>5</v>
      </c>
      <c r="B25" s="4">
        <v>7.8566799999999999</v>
      </c>
      <c r="C25" s="4">
        <v>7.8636379999999999</v>
      </c>
      <c r="D25" s="5">
        <f t="shared" si="0"/>
        <v>6.906772666666666</v>
      </c>
      <c r="E25" s="4">
        <v>7.6437290000000004</v>
      </c>
      <c r="F25" s="4">
        <v>7.5774229999999996</v>
      </c>
      <c r="G25" s="4">
        <v>7.562602</v>
      </c>
      <c r="H25" s="5">
        <f t="shared" si="1"/>
        <v>7.594584666666667</v>
      </c>
      <c r="I25" s="4">
        <f t="shared" si="2"/>
        <v>4.8731749151910897</v>
      </c>
      <c r="J25" s="4"/>
      <c r="K25" s="4"/>
      <c r="L25" s="4">
        <f t="shared" si="3"/>
        <v>0.35868409741886087</v>
      </c>
      <c r="M25" s="4" t="s">
        <v>385</v>
      </c>
      <c r="N25" s="4" t="s">
        <v>384</v>
      </c>
      <c r="O25" s="4" t="s">
        <v>383</v>
      </c>
      <c r="P25" s="4">
        <v>121</v>
      </c>
      <c r="Q25" s="4">
        <v>3</v>
      </c>
      <c r="R25" s="4">
        <v>5</v>
      </c>
      <c r="S25" s="4">
        <v>3</v>
      </c>
      <c r="T25" s="4">
        <v>21.2</v>
      </c>
      <c r="U25" s="4">
        <v>17.021000000000001</v>
      </c>
      <c r="V25" s="4">
        <v>146</v>
      </c>
      <c r="W25" s="6">
        <v>3.7357000000000001E-121</v>
      </c>
      <c r="X25" s="4">
        <v>7.7942160917881003</v>
      </c>
      <c r="Y25" s="4">
        <v>5.5971135438928004</v>
      </c>
      <c r="Z25" s="4">
        <v>6.98574074105007</v>
      </c>
      <c r="AA25" s="4">
        <v>6.7984434603501898</v>
      </c>
      <c r="AB25" s="4">
        <v>7.0554930066778399</v>
      </c>
      <c r="AC25" s="4">
        <v>6.8633169108402301</v>
      </c>
      <c r="AD25" s="4">
        <v>6.8598165402503</v>
      </c>
      <c r="AE25" s="4">
        <v>6.9619808069942604</v>
      </c>
      <c r="AF25" s="4">
        <v>6.8387546686297203</v>
      </c>
      <c r="AG25" s="4">
        <v>6.5951433520260201</v>
      </c>
      <c r="AH25" s="4">
        <v>0.44528787773255102</v>
      </c>
      <c r="AI25" s="4">
        <v>0.98818556467691998</v>
      </c>
      <c r="AJ25" s="4">
        <v>0.29184057673722502</v>
      </c>
      <c r="AK25" s="4">
        <v>0.68781185150146495</v>
      </c>
      <c r="AL25" s="4">
        <v>2.9228666725446102</v>
      </c>
      <c r="AM25" s="4">
        <v>-0.30037371317545503</v>
      </c>
      <c r="AN25" s="4" t="s">
        <v>386</v>
      </c>
    </row>
    <row r="26" spans="1:40" s="3" customFormat="1">
      <c r="A26" s="4">
        <v>8.3283799999999992</v>
      </c>
      <c r="B26" s="4">
        <v>7.8765409999999996</v>
      </c>
      <c r="C26" s="4">
        <v>7.8139940000000001</v>
      </c>
      <c r="D26" s="5">
        <f t="shared" si="0"/>
        <v>8.0063049999999993</v>
      </c>
      <c r="E26" s="4">
        <v>8.8860899999999994</v>
      </c>
      <c r="F26" s="4">
        <v>8.0455579999999998</v>
      </c>
      <c r="G26" s="4">
        <v>7.7670519999999996</v>
      </c>
      <c r="H26" s="5">
        <f t="shared" si="1"/>
        <v>8.232899999999999</v>
      </c>
      <c r="I26" s="4">
        <f t="shared" si="2"/>
        <v>1.6849809686098589</v>
      </c>
      <c r="J26" s="4"/>
      <c r="K26" s="4"/>
      <c r="L26" s="4">
        <f t="shared" si="3"/>
        <v>0.57858533703571513</v>
      </c>
      <c r="M26" s="4" t="s">
        <v>381</v>
      </c>
      <c r="N26" s="4" t="s">
        <v>380</v>
      </c>
      <c r="O26" s="4" t="s">
        <v>379</v>
      </c>
      <c r="P26" s="4">
        <v>124</v>
      </c>
      <c r="Q26" s="4">
        <v>3</v>
      </c>
      <c r="R26" s="4">
        <v>15</v>
      </c>
      <c r="S26" s="4">
        <v>15</v>
      </c>
      <c r="T26" s="4">
        <v>33.200000000000003</v>
      </c>
      <c r="U26" s="4">
        <v>52.954000000000001</v>
      </c>
      <c r="V26" s="4">
        <v>479</v>
      </c>
      <c r="W26" s="6">
        <v>1.874E-149</v>
      </c>
      <c r="X26" s="4">
        <v>7.8818124628947102</v>
      </c>
      <c r="Y26" s="4">
        <v>6.7144638840458404</v>
      </c>
      <c r="Z26" s="4">
        <v>6.5839804804560398</v>
      </c>
      <c r="AA26" s="4">
        <v>6.3490831687795897</v>
      </c>
      <c r="AB26" s="4">
        <v>5.93532081170083</v>
      </c>
      <c r="AC26" s="4">
        <v>6.5142953369618901</v>
      </c>
      <c r="AD26" s="4">
        <v>6.8191094237678502</v>
      </c>
      <c r="AE26" s="4">
        <v>7.6440543495908102</v>
      </c>
      <c r="AF26" s="4">
        <v>6.8651217489492398</v>
      </c>
      <c r="AG26" s="4">
        <v>6.44847442821216</v>
      </c>
      <c r="AH26" s="4">
        <v>0.237632576780619</v>
      </c>
      <c r="AI26" s="4">
        <v>-0.19150733947754001</v>
      </c>
      <c r="AJ26" s="4">
        <v>0.23907946187607099</v>
      </c>
      <c r="AK26" s="4">
        <v>0.22659492492675801</v>
      </c>
      <c r="AL26" s="4">
        <v>0.41013322771615601</v>
      </c>
      <c r="AM26" s="4">
        <v>0.41810226440429799</v>
      </c>
      <c r="AN26" s="4" t="s">
        <v>382</v>
      </c>
    </row>
    <row r="27" spans="1:40" s="3" customFormat="1">
      <c r="A27" s="4">
        <v>5</v>
      </c>
      <c r="B27" s="4">
        <v>6.7973229999999996</v>
      </c>
      <c r="C27" s="4">
        <v>6.9271599999999998</v>
      </c>
      <c r="D27" s="5">
        <f t="shared" si="0"/>
        <v>6.2414943333333328</v>
      </c>
      <c r="E27" s="4">
        <v>6.6776249999999999</v>
      </c>
      <c r="F27" s="4">
        <v>6.8725579999999997</v>
      </c>
      <c r="G27" s="4">
        <v>6.652952</v>
      </c>
      <c r="H27" s="5">
        <f t="shared" si="1"/>
        <v>6.7343783333333329</v>
      </c>
      <c r="I27" s="4">
        <f t="shared" si="2"/>
        <v>3.1108853090631334</v>
      </c>
      <c r="J27" s="4"/>
      <c r="K27" s="4"/>
      <c r="L27" s="4">
        <f t="shared" si="3"/>
        <v>0.34916887698975752</v>
      </c>
      <c r="M27" s="4" t="s">
        <v>377</v>
      </c>
      <c r="N27" s="4" t="s">
        <v>376</v>
      </c>
      <c r="O27" s="4" t="s">
        <v>375</v>
      </c>
      <c r="P27" s="4">
        <v>126</v>
      </c>
      <c r="Q27" s="4">
        <v>1</v>
      </c>
      <c r="R27" s="4">
        <v>7</v>
      </c>
      <c r="S27" s="4">
        <v>5</v>
      </c>
      <c r="T27" s="4">
        <v>17.3</v>
      </c>
      <c r="U27" s="4">
        <v>58.753999999999998</v>
      </c>
      <c r="V27" s="4">
        <v>533</v>
      </c>
      <c r="W27" s="6">
        <v>1.8809999999999999E-36</v>
      </c>
      <c r="X27" s="4">
        <v>6.2922782286729699</v>
      </c>
      <c r="Y27" s="4" t="s">
        <v>513</v>
      </c>
      <c r="Z27" s="4">
        <v>5.4570488265856296</v>
      </c>
      <c r="AA27" s="4">
        <v>5.2811697734097303</v>
      </c>
      <c r="AB27" s="4">
        <v>5.3290519333599304</v>
      </c>
      <c r="AC27" s="4">
        <v>5.5221833176186896</v>
      </c>
      <c r="AD27" s="4">
        <v>5.22973302309458</v>
      </c>
      <c r="AE27" s="4">
        <v>5.4768750847585004</v>
      </c>
      <c r="AF27" s="4">
        <v>5.4617385679564103</v>
      </c>
      <c r="AG27" s="4">
        <v>5.2489291337187698</v>
      </c>
      <c r="AH27" s="4">
        <v>0.456964473883955</v>
      </c>
      <c r="AI27" s="4">
        <v>0.66196107864379905</v>
      </c>
      <c r="AJ27" s="4">
        <v>0.32336269601461598</v>
      </c>
      <c r="AK27" s="4">
        <v>0.49288415908813499</v>
      </c>
      <c r="AL27" s="4">
        <v>0.84889397658783605</v>
      </c>
      <c r="AM27" s="4">
        <v>-0.16907691955566401</v>
      </c>
      <c r="AN27" s="4" t="s">
        <v>378</v>
      </c>
    </row>
    <row r="28" spans="1:40" s="3" customFormat="1">
      <c r="A28" s="4">
        <v>5</v>
      </c>
      <c r="B28" s="4">
        <v>5</v>
      </c>
      <c r="C28" s="4">
        <v>5</v>
      </c>
      <c r="D28" s="5">
        <f t="shared" si="0"/>
        <v>5</v>
      </c>
      <c r="E28" s="4">
        <v>7.0115699999999999</v>
      </c>
      <c r="F28" s="4">
        <v>7.1255139999999999</v>
      </c>
      <c r="G28" s="4">
        <v>5</v>
      </c>
      <c r="H28" s="5">
        <f t="shared" si="1"/>
        <v>6.3790280000000008</v>
      </c>
      <c r="I28" s="4">
        <f t="shared" si="2"/>
        <v>23.934700641487716</v>
      </c>
      <c r="J28" s="4"/>
      <c r="K28" s="4"/>
      <c r="L28" s="4">
        <f t="shared" si="3"/>
        <v>0.12583372459747463</v>
      </c>
      <c r="M28" s="4" t="s">
        <v>373</v>
      </c>
      <c r="N28" s="4" t="s">
        <v>372</v>
      </c>
      <c r="O28" s="4" t="s">
        <v>371</v>
      </c>
      <c r="P28" s="4">
        <v>130</v>
      </c>
      <c r="Q28" s="4">
        <v>1</v>
      </c>
      <c r="R28" s="4">
        <v>3</v>
      </c>
      <c r="S28" s="4">
        <v>3</v>
      </c>
      <c r="T28" s="4">
        <v>9.5</v>
      </c>
      <c r="U28" s="4">
        <v>55.758000000000003</v>
      </c>
      <c r="V28" s="4">
        <v>507</v>
      </c>
      <c r="W28" s="6">
        <v>9.1451000000000003E-41</v>
      </c>
      <c r="X28" s="4">
        <v>6.53207885073207</v>
      </c>
      <c r="Y28" s="4">
        <v>5.2832559873386602</v>
      </c>
      <c r="Z28" s="4">
        <v>5.1405708886329498</v>
      </c>
      <c r="AA28" s="4" t="s">
        <v>513</v>
      </c>
      <c r="AB28" s="4">
        <v>5.6155292236371297</v>
      </c>
      <c r="AC28" s="4">
        <v>6.0751818546186902</v>
      </c>
      <c r="AD28" s="4">
        <v>5.10974723771323</v>
      </c>
      <c r="AE28" s="4">
        <v>5.88929049476216</v>
      </c>
      <c r="AF28" s="4">
        <v>5.7552343706995002</v>
      </c>
      <c r="AG28" s="4" t="s">
        <v>513</v>
      </c>
      <c r="AH28" s="4">
        <v>0.90020294836828296</v>
      </c>
      <c r="AI28" s="4">
        <v>1.5359121958414701</v>
      </c>
      <c r="AJ28" s="4">
        <v>0.933979298200172</v>
      </c>
      <c r="AK28" s="4">
        <v>1.3790281613667801</v>
      </c>
      <c r="AL28" s="4">
        <v>5.1182504671190301E-2</v>
      </c>
      <c r="AM28" s="4">
        <v>-0.15688403447469099</v>
      </c>
      <c r="AN28" s="4" t="s">
        <v>374</v>
      </c>
    </row>
    <row r="29" spans="1:40">
      <c r="A29" s="4">
        <v>7.3334669999999997</v>
      </c>
      <c r="B29" s="4">
        <v>7.4054830000000003</v>
      </c>
      <c r="C29" s="4">
        <v>7.5929089999999997</v>
      </c>
      <c r="D29" s="5">
        <f t="shared" si="0"/>
        <v>7.4439529999999996</v>
      </c>
      <c r="E29" s="4">
        <v>7.3844430000000001</v>
      </c>
      <c r="F29" s="4">
        <v>7.2911469999999996</v>
      </c>
      <c r="G29" s="4">
        <v>7.4216860000000002</v>
      </c>
      <c r="H29" s="5">
        <f t="shared" si="1"/>
        <v>7.3657586666666672</v>
      </c>
      <c r="I29" s="4">
        <f t="shared" si="2"/>
        <v>0.83522919539717388</v>
      </c>
      <c r="J29" s="4"/>
      <c r="K29" s="4"/>
      <c r="L29" s="4">
        <f t="shared" si="3"/>
        <v>0.3462305128017798</v>
      </c>
      <c r="M29" s="4" t="s">
        <v>369</v>
      </c>
      <c r="N29" s="4" t="s">
        <v>368</v>
      </c>
      <c r="O29" s="4" t="s">
        <v>367</v>
      </c>
      <c r="P29" s="4">
        <v>132</v>
      </c>
      <c r="Q29" s="4">
        <v>1</v>
      </c>
      <c r="R29" s="4">
        <v>2</v>
      </c>
      <c r="S29" s="4">
        <v>2</v>
      </c>
      <c r="T29" s="4">
        <v>27.5</v>
      </c>
      <c r="U29" s="4">
        <v>8.1216000000000008</v>
      </c>
      <c r="V29" s="4">
        <v>69</v>
      </c>
      <c r="W29" s="6">
        <v>2.5834000000000002E-8</v>
      </c>
      <c r="X29" s="4">
        <v>7.8803161546150697</v>
      </c>
      <c r="Y29" s="4">
        <v>6.8850614081373704</v>
      </c>
      <c r="Z29" s="4">
        <v>6.9182820287547804</v>
      </c>
      <c r="AA29" s="4">
        <v>6.9385397382859599</v>
      </c>
      <c r="AB29" s="4">
        <v>6.9102027104949197</v>
      </c>
      <c r="AC29" s="4">
        <v>6.9234253686715901</v>
      </c>
      <c r="AD29" s="4">
        <v>6.9098500946428798</v>
      </c>
      <c r="AE29" s="4">
        <v>7.05334739216927</v>
      </c>
      <c r="AF29" s="4">
        <v>6.8972696133037097</v>
      </c>
      <c r="AG29" s="4">
        <v>6.8710297278679304</v>
      </c>
      <c r="AH29" s="4">
        <v>0.46063466102011802</v>
      </c>
      <c r="AI29" s="4">
        <v>9.5692793528238299E-2</v>
      </c>
      <c r="AJ29" s="4">
        <v>0.379608653849622</v>
      </c>
      <c r="AK29" s="4">
        <v>-7.8194618225097698E-2</v>
      </c>
      <c r="AL29" s="4">
        <v>1.35868199381373</v>
      </c>
      <c r="AM29" s="4">
        <v>-0.173887411753336</v>
      </c>
      <c r="AN29" s="4" t="s">
        <v>370</v>
      </c>
    </row>
    <row r="30" spans="1:40" s="3" customFormat="1">
      <c r="A30" s="4">
        <v>8.0523860000000003</v>
      </c>
      <c r="B30" s="4">
        <v>8.0228400000000004</v>
      </c>
      <c r="C30" s="4">
        <v>8.2960729999999998</v>
      </c>
      <c r="D30" s="5">
        <f t="shared" si="0"/>
        <v>8.1237663333333341</v>
      </c>
      <c r="E30" s="4">
        <v>7.953436</v>
      </c>
      <c r="F30" s="4">
        <v>7.898034</v>
      </c>
      <c r="G30" s="4">
        <v>7.9137820000000003</v>
      </c>
      <c r="H30" s="5">
        <f t="shared" si="1"/>
        <v>7.9217506666666671</v>
      </c>
      <c r="I30" s="4">
        <f t="shared" si="2"/>
        <v>0.62803570274953768</v>
      </c>
      <c r="J30" s="4"/>
      <c r="K30" s="4"/>
      <c r="L30" s="4">
        <f t="shared" si="3"/>
        <v>0.85239039818930162</v>
      </c>
      <c r="M30" s="4" t="s">
        <v>365</v>
      </c>
      <c r="N30" s="4" t="s">
        <v>364</v>
      </c>
      <c r="O30" s="4" t="s">
        <v>363</v>
      </c>
      <c r="P30" s="4">
        <v>133</v>
      </c>
      <c r="Q30" s="4">
        <v>1</v>
      </c>
      <c r="R30" s="4">
        <v>10</v>
      </c>
      <c r="S30" s="4">
        <v>10</v>
      </c>
      <c r="T30" s="4">
        <v>44.8</v>
      </c>
      <c r="U30" s="4">
        <v>24.704999999999998</v>
      </c>
      <c r="V30" s="4">
        <v>223</v>
      </c>
      <c r="W30" s="6">
        <v>5.1608000000000005E-38</v>
      </c>
      <c r="X30" s="4">
        <v>7.8166720655453297</v>
      </c>
      <c r="Y30" s="4">
        <v>6.8013213715050398</v>
      </c>
      <c r="Z30" s="4">
        <v>6.8282473141678404</v>
      </c>
      <c r="AA30" s="4">
        <v>6.9117486994074699</v>
      </c>
      <c r="AB30" s="4">
        <v>6.8476035028253701</v>
      </c>
      <c r="AC30" s="4">
        <v>6.8671609575499</v>
      </c>
      <c r="AD30" s="4">
        <v>6.7614015574986297</v>
      </c>
      <c r="AE30" s="4">
        <v>6.9589077426871997</v>
      </c>
      <c r="AF30" s="4">
        <v>6.9163381212437596</v>
      </c>
      <c r="AG30" s="4">
        <v>6.8336697363505499</v>
      </c>
      <c r="AH30" s="4">
        <v>6.9361451070563407E-2</v>
      </c>
      <c r="AI30" s="4">
        <v>-1.8941243489582101E-2</v>
      </c>
      <c r="AJ30" s="4">
        <v>1.0775452363300699</v>
      </c>
      <c r="AK30" s="4">
        <v>-0.20201603571573801</v>
      </c>
      <c r="AL30" s="4">
        <v>1.86772995532157</v>
      </c>
      <c r="AM30" s="4">
        <v>-0.183074792226156</v>
      </c>
      <c r="AN30" s="4" t="s">
        <v>366</v>
      </c>
    </row>
    <row r="31" spans="1:40" s="3" customFormat="1">
      <c r="A31" s="4">
        <v>5</v>
      </c>
      <c r="B31" s="4">
        <v>7.6012449999999996</v>
      </c>
      <c r="C31" s="4">
        <v>7.7575099999999999</v>
      </c>
      <c r="D31" s="5">
        <f t="shared" si="0"/>
        <v>6.7862516666666659</v>
      </c>
      <c r="E31" s="4">
        <v>7.7437449999999997</v>
      </c>
      <c r="F31" s="4">
        <v>7.7897850000000002</v>
      </c>
      <c r="G31" s="4">
        <v>7.5884960000000001</v>
      </c>
      <c r="H31" s="5">
        <f t="shared" si="1"/>
        <v>7.7073419999999997</v>
      </c>
      <c r="I31" s="4">
        <f t="shared" si="2"/>
        <v>8.3385460849718704</v>
      </c>
      <c r="J31" s="4"/>
      <c r="K31" s="4"/>
      <c r="L31" s="4">
        <f t="shared" si="3"/>
        <v>0.32738728084072033</v>
      </c>
      <c r="M31" s="4" t="s">
        <v>406</v>
      </c>
      <c r="N31" s="4" t="s">
        <v>405</v>
      </c>
      <c r="O31" s="4" t="s">
        <v>404</v>
      </c>
      <c r="P31" s="4">
        <v>103</v>
      </c>
      <c r="Q31" s="4">
        <v>2</v>
      </c>
      <c r="R31" s="4">
        <v>5</v>
      </c>
      <c r="S31" s="4">
        <v>5</v>
      </c>
      <c r="T31" s="4">
        <v>12.9</v>
      </c>
      <c r="U31" s="4">
        <v>63.551000000000002</v>
      </c>
      <c r="V31" s="4">
        <v>573</v>
      </c>
      <c r="W31" s="6">
        <v>1.9314999999999999E-137</v>
      </c>
      <c r="X31" s="4">
        <v>7.3878523527630398</v>
      </c>
      <c r="Y31" s="4">
        <v>4.864303376933</v>
      </c>
      <c r="Z31" s="4">
        <v>6.38705151447249</v>
      </c>
      <c r="AA31" s="4">
        <v>6.3479736602780399</v>
      </c>
      <c r="AB31" s="4">
        <v>6.3720093524526602</v>
      </c>
      <c r="AC31" s="4">
        <v>6.5668144635044996</v>
      </c>
      <c r="AD31" s="4">
        <v>6.4923831850396203</v>
      </c>
      <c r="AE31" s="4">
        <v>6.6368488225791502</v>
      </c>
      <c r="AF31" s="4">
        <v>6.6291342547705003</v>
      </c>
      <c r="AG31" s="4">
        <v>6.2889196056617296</v>
      </c>
      <c r="AH31" s="4">
        <v>0.48493819715373698</v>
      </c>
      <c r="AI31" s="4">
        <v>1.00118811925252</v>
      </c>
      <c r="AJ31" s="4">
        <v>0.441043403516171</v>
      </c>
      <c r="AK31" s="4">
        <v>0.92109028498331702</v>
      </c>
      <c r="AL31" s="4">
        <v>0.31996215612894502</v>
      </c>
      <c r="AM31" s="4">
        <v>-8.0097834269205095E-2</v>
      </c>
      <c r="AN31" s="4" t="s">
        <v>407</v>
      </c>
    </row>
    <row r="32" spans="1:40" s="3" customFormat="1">
      <c r="A32" s="4">
        <v>5</v>
      </c>
      <c r="B32" s="4">
        <v>7.5146670000000002</v>
      </c>
      <c r="C32" s="4">
        <v>7.686458</v>
      </c>
      <c r="D32" s="5">
        <f t="shared" si="0"/>
        <v>6.7337083333333325</v>
      </c>
      <c r="E32" s="4">
        <v>7.6103300000000003</v>
      </c>
      <c r="F32" s="4">
        <v>7.6703010000000003</v>
      </c>
      <c r="G32" s="4">
        <v>7.6885979999999998</v>
      </c>
      <c r="H32" s="5">
        <f t="shared" si="1"/>
        <v>7.6564096666666659</v>
      </c>
      <c r="I32" s="4">
        <f t="shared" si="2"/>
        <v>8.3695350670943949</v>
      </c>
      <c r="J32" s="4"/>
      <c r="K32" s="4"/>
      <c r="L32" s="4">
        <f t="shared" si="3"/>
        <v>0.30734339843714037</v>
      </c>
      <c r="M32" s="4" t="s">
        <v>361</v>
      </c>
      <c r="N32" s="4" t="s">
        <v>360</v>
      </c>
      <c r="O32" s="4" t="s">
        <v>359</v>
      </c>
      <c r="P32" s="4">
        <v>139</v>
      </c>
      <c r="Q32" s="4">
        <v>2</v>
      </c>
      <c r="R32" s="4">
        <v>4</v>
      </c>
      <c r="S32" s="4">
        <v>1</v>
      </c>
      <c r="T32" s="4">
        <v>20.399999999999999</v>
      </c>
      <c r="U32" s="4">
        <v>28.367000000000001</v>
      </c>
      <c r="V32" s="4">
        <v>250</v>
      </c>
      <c r="W32" s="6">
        <v>9.7464999999999995E-61</v>
      </c>
      <c r="X32" s="4">
        <v>7.5271915190870997</v>
      </c>
      <c r="Y32" s="4">
        <v>4.4213241774638599</v>
      </c>
      <c r="Z32" s="4">
        <v>6.5854832896748299</v>
      </c>
      <c r="AA32" s="4">
        <v>6.5760417334419898</v>
      </c>
      <c r="AB32" s="4">
        <v>6.574806514854</v>
      </c>
      <c r="AC32" s="4">
        <v>6.7002103137560196</v>
      </c>
      <c r="AD32" s="4">
        <v>6.5443781439578101</v>
      </c>
      <c r="AE32" s="4">
        <v>6.7331490966888401</v>
      </c>
      <c r="AF32" s="4">
        <v>6.6673595461830901</v>
      </c>
      <c r="AG32" s="4">
        <v>6.5670499045174804</v>
      </c>
      <c r="AH32" s="4">
        <v>0.51237611084347401</v>
      </c>
      <c r="AI32" s="4">
        <v>1.0161652565002399</v>
      </c>
      <c r="AJ32" s="4">
        <v>0.45844302617057903</v>
      </c>
      <c r="AK32" s="4">
        <v>0.92270151774088605</v>
      </c>
      <c r="AL32" s="4">
        <v>0.89409461148135205</v>
      </c>
      <c r="AM32" s="4">
        <v>-9.34637387593584E-2</v>
      </c>
      <c r="AN32" s="4" t="s">
        <v>362</v>
      </c>
    </row>
    <row r="33" spans="1:40" s="3" customFormat="1">
      <c r="A33" s="4">
        <v>5</v>
      </c>
      <c r="B33" s="4">
        <v>6.0957619999999997</v>
      </c>
      <c r="C33" s="4">
        <v>6.1636090000000001</v>
      </c>
      <c r="D33" s="5">
        <f t="shared" si="0"/>
        <v>5.7531236666666672</v>
      </c>
      <c r="E33" s="4">
        <v>7.0777669999999997</v>
      </c>
      <c r="F33" s="4">
        <v>6.5155560000000001</v>
      </c>
      <c r="G33" s="4">
        <v>6.5560850000000004</v>
      </c>
      <c r="H33" s="5">
        <f t="shared" si="1"/>
        <v>6.7164693333333334</v>
      </c>
      <c r="I33" s="4">
        <f t="shared" si="2"/>
        <v>9.1906381307183089</v>
      </c>
      <c r="J33" s="4"/>
      <c r="K33" s="4"/>
      <c r="L33" s="4">
        <f t="shared" si="3"/>
        <v>0.8757309207921774</v>
      </c>
      <c r="M33" s="4" t="s">
        <v>357</v>
      </c>
      <c r="N33" s="4" t="s">
        <v>356</v>
      </c>
      <c r="O33" s="4" t="s">
        <v>355</v>
      </c>
      <c r="P33" s="4">
        <v>145</v>
      </c>
      <c r="Q33" s="4">
        <v>3</v>
      </c>
      <c r="R33" s="4">
        <v>7</v>
      </c>
      <c r="S33" s="4">
        <v>7</v>
      </c>
      <c r="T33" s="4">
        <v>10.199999999999999</v>
      </c>
      <c r="U33" s="4">
        <v>84.355999999999995</v>
      </c>
      <c r="V33" s="4">
        <v>765</v>
      </c>
      <c r="W33" s="6">
        <v>2.4569000000000001E-25</v>
      </c>
      <c r="X33" s="4">
        <v>5.8475418132681796</v>
      </c>
      <c r="Y33" s="4" t="s">
        <v>513</v>
      </c>
      <c r="Z33" s="4">
        <v>4.3124312555887201</v>
      </c>
      <c r="AA33" s="4">
        <v>4.2102917602537202</v>
      </c>
      <c r="AB33" s="4" t="s">
        <v>513</v>
      </c>
      <c r="AC33" s="4">
        <v>4.3848191839519597</v>
      </c>
      <c r="AD33" s="4">
        <v>4.5127110719631203</v>
      </c>
      <c r="AE33" s="4">
        <v>5.5276556742597904</v>
      </c>
      <c r="AF33" s="4">
        <v>5.0251829343354499</v>
      </c>
      <c r="AG33" s="4">
        <v>5.2237035635225304</v>
      </c>
      <c r="AH33" s="4">
        <v>5.7629315711597601E-2</v>
      </c>
      <c r="AI33" s="4">
        <v>9.4700972239175799E-2</v>
      </c>
      <c r="AJ33" s="4">
        <v>1.08274319336888</v>
      </c>
      <c r="AK33" s="4">
        <v>0.96334600448608398</v>
      </c>
      <c r="AL33" s="4">
        <v>0.87516953630804795</v>
      </c>
      <c r="AM33" s="4">
        <v>0.86864503224690803</v>
      </c>
      <c r="AN33" s="4" t="s">
        <v>358</v>
      </c>
    </row>
    <row r="34" spans="1:40" s="3" customFormat="1">
      <c r="A34" s="4">
        <v>5</v>
      </c>
      <c r="B34" s="4">
        <v>6.4714679999999998</v>
      </c>
      <c r="C34" s="4">
        <v>6.6543979999999996</v>
      </c>
      <c r="D34" s="5">
        <f t="shared" ref="D34:D65" si="4">AVERAGE(A34:C34)</f>
        <v>6.0419553333333331</v>
      </c>
      <c r="E34" s="4">
        <v>6.3745469999999997</v>
      </c>
      <c r="F34" s="4">
        <v>6.284205</v>
      </c>
      <c r="G34" s="4">
        <v>6.4612579999999999</v>
      </c>
      <c r="H34" s="5">
        <f t="shared" ref="H34:H65" si="5">AVERAGE(E34:G34)</f>
        <v>6.3733366666666669</v>
      </c>
      <c r="I34" s="4">
        <f t="shared" ref="I34:I65" si="6">POWER(10,(H34-D34))</f>
        <v>2.1447729977604237</v>
      </c>
      <c r="J34" s="4"/>
      <c r="K34" s="4"/>
      <c r="L34" s="4">
        <f t="shared" ref="L34:L65" si="7">POWER(10, -AH34)</f>
        <v>0.43423803216329082</v>
      </c>
      <c r="M34" s="4" t="s">
        <v>353</v>
      </c>
      <c r="N34" s="4"/>
      <c r="O34" s="4" t="s">
        <v>352</v>
      </c>
      <c r="P34" s="4">
        <v>154</v>
      </c>
      <c r="Q34" s="4">
        <v>4</v>
      </c>
      <c r="R34" s="4">
        <v>4</v>
      </c>
      <c r="S34" s="4">
        <v>4</v>
      </c>
      <c r="T34" s="4">
        <v>12.5</v>
      </c>
      <c r="U34" s="4">
        <v>48.978000000000002</v>
      </c>
      <c r="V34" s="4">
        <v>449</v>
      </c>
      <c r="W34" s="6">
        <v>2.2054999999999998E-11</v>
      </c>
      <c r="X34" s="4">
        <v>5.9257966628853902</v>
      </c>
      <c r="Y34" s="4">
        <v>4.67503555803808</v>
      </c>
      <c r="Z34" s="4">
        <v>5.0401274417814603</v>
      </c>
      <c r="AA34" s="4">
        <v>5.0940166811204204</v>
      </c>
      <c r="AB34" s="4">
        <v>4.8678209080455703</v>
      </c>
      <c r="AC34" s="4">
        <v>4.7307419118500196</v>
      </c>
      <c r="AD34" s="4">
        <v>5.0828571485964096</v>
      </c>
      <c r="AE34" s="4">
        <v>5.1376705372367502</v>
      </c>
      <c r="AF34" s="4">
        <v>4.8888251181256299</v>
      </c>
      <c r="AG34" s="4">
        <v>4.9933612696511398</v>
      </c>
      <c r="AH34" s="4">
        <v>0.36227214210842001</v>
      </c>
      <c r="AI34" s="4">
        <v>0.45909516016642299</v>
      </c>
      <c r="AJ34" s="4">
        <v>0.24950286467841301</v>
      </c>
      <c r="AK34" s="4">
        <v>0.33138132095336897</v>
      </c>
      <c r="AL34" s="4">
        <v>0.645754696094195</v>
      </c>
      <c r="AM34" s="4">
        <v>-0.12771383921305399</v>
      </c>
      <c r="AN34" s="4" t="s">
        <v>354</v>
      </c>
    </row>
    <row r="35" spans="1:40" s="3" customFormat="1">
      <c r="A35" s="4">
        <v>5</v>
      </c>
      <c r="B35" s="4">
        <v>5</v>
      </c>
      <c r="C35" s="4">
        <v>5</v>
      </c>
      <c r="D35" s="5">
        <f t="shared" si="4"/>
        <v>5</v>
      </c>
      <c r="E35" s="4">
        <v>5</v>
      </c>
      <c r="F35" s="4">
        <v>5</v>
      </c>
      <c r="G35" s="4">
        <v>5</v>
      </c>
      <c r="H35" s="5">
        <f t="shared" si="5"/>
        <v>5</v>
      </c>
      <c r="I35" s="4">
        <f t="shared" si="6"/>
        <v>1</v>
      </c>
      <c r="J35" s="4"/>
      <c r="K35" s="4"/>
      <c r="L35" s="4">
        <f t="shared" si="7"/>
        <v>0.12255915855615418</v>
      </c>
      <c r="M35" s="4" t="s">
        <v>350</v>
      </c>
      <c r="N35" s="4"/>
      <c r="O35" s="4" t="s">
        <v>349</v>
      </c>
      <c r="P35" s="4">
        <v>157</v>
      </c>
      <c r="Q35" s="4">
        <v>1</v>
      </c>
      <c r="R35" s="4">
        <v>2</v>
      </c>
      <c r="S35" s="4">
        <v>2</v>
      </c>
      <c r="T35" s="4">
        <v>23.4</v>
      </c>
      <c r="U35" s="4">
        <v>15.733000000000001</v>
      </c>
      <c r="V35" s="4">
        <v>141</v>
      </c>
      <c r="W35" s="6">
        <v>3.8398000000000002E-31</v>
      </c>
      <c r="X35" s="4">
        <v>6.16342974330147</v>
      </c>
      <c r="Y35" s="4">
        <v>5.1240148788874098</v>
      </c>
      <c r="Z35" s="4">
        <v>5.10064620014548</v>
      </c>
      <c r="AA35" s="4">
        <v>4.9687070427188198</v>
      </c>
      <c r="AB35" s="4">
        <v>5.3446083845805701</v>
      </c>
      <c r="AC35" s="4">
        <v>5.5469249704113999</v>
      </c>
      <c r="AD35" s="4">
        <v>5.3115631533199101</v>
      </c>
      <c r="AE35" s="4">
        <v>5.3005302696122101</v>
      </c>
      <c r="AF35" s="4">
        <v>4.9366745625073598</v>
      </c>
      <c r="AG35" s="4">
        <v>4.6042044458563298</v>
      </c>
      <c r="AH35" s="4">
        <v>0.91165422939940799</v>
      </c>
      <c r="AI35" s="4">
        <v>0.86889203389485603</v>
      </c>
      <c r="AJ35" s="4">
        <v>0</v>
      </c>
      <c r="AK35" s="4">
        <v>0</v>
      </c>
      <c r="AL35" s="4">
        <v>0.91165422939940899</v>
      </c>
      <c r="AM35" s="4">
        <v>-0.86889203389485603</v>
      </c>
      <c r="AN35" s="4" t="s">
        <v>351</v>
      </c>
    </row>
    <row r="36" spans="1:40" s="3" customFormat="1">
      <c r="A36" s="4">
        <v>5</v>
      </c>
      <c r="B36" s="4">
        <v>6.0277979999999998</v>
      </c>
      <c r="C36" s="4">
        <v>5</v>
      </c>
      <c r="D36" s="5">
        <f t="shared" si="4"/>
        <v>5.3425993333333333</v>
      </c>
      <c r="E36" s="4">
        <v>7.1666080000000001</v>
      </c>
      <c r="F36" s="4">
        <v>6.6427610000000001</v>
      </c>
      <c r="G36" s="4">
        <v>7.0241569999999998</v>
      </c>
      <c r="H36" s="5">
        <f t="shared" si="5"/>
        <v>6.9445086666666667</v>
      </c>
      <c r="I36" s="4">
        <f t="shared" si="6"/>
        <v>39.986126292450585</v>
      </c>
      <c r="J36" s="4"/>
      <c r="K36" s="4"/>
      <c r="L36" s="4">
        <f t="shared" si="7"/>
        <v>0.48648871964013113</v>
      </c>
      <c r="M36" s="4" t="s">
        <v>347</v>
      </c>
      <c r="N36" s="4" t="s">
        <v>346</v>
      </c>
      <c r="O36" s="4" t="s">
        <v>345</v>
      </c>
      <c r="P36" s="4">
        <v>159</v>
      </c>
      <c r="Q36" s="4">
        <v>8</v>
      </c>
      <c r="R36" s="4">
        <v>2</v>
      </c>
      <c r="S36" s="4">
        <v>2</v>
      </c>
      <c r="T36" s="4">
        <v>7.5</v>
      </c>
      <c r="U36" s="4">
        <v>28.241</v>
      </c>
      <c r="V36" s="4">
        <v>267</v>
      </c>
      <c r="W36" s="6">
        <v>6.5067999999999994E-5</v>
      </c>
      <c r="X36" s="4">
        <v>6.6723565095257298</v>
      </c>
      <c r="Y36" s="4" t="s">
        <v>513</v>
      </c>
      <c r="Z36" s="4">
        <v>5.2695129442179196</v>
      </c>
      <c r="AA36" s="4">
        <v>4.8445517263392697</v>
      </c>
      <c r="AB36" s="4">
        <v>5.3288279390142801</v>
      </c>
      <c r="AC36" s="4">
        <v>5.1750476995261696</v>
      </c>
      <c r="AD36" s="4">
        <v>4.9697885374149404</v>
      </c>
      <c r="AE36" s="4">
        <v>6.2606437067350296</v>
      </c>
      <c r="AF36" s="4">
        <v>6.09243991133114</v>
      </c>
      <c r="AG36" s="4">
        <v>5.9690009909394703</v>
      </c>
      <c r="AH36" s="4">
        <v>0.31292722539530399</v>
      </c>
      <c r="AI36" s="4">
        <v>0.38212378819783499</v>
      </c>
      <c r="AJ36" s="4">
        <v>1.8820543442823801</v>
      </c>
      <c r="AK36" s="4">
        <v>1.60190931955973</v>
      </c>
      <c r="AL36" s="4">
        <v>1.4358209385329299</v>
      </c>
      <c r="AM36" s="4">
        <v>1.2197855313618999</v>
      </c>
      <c r="AN36" s="4" t="s">
        <v>348</v>
      </c>
    </row>
    <row r="37" spans="1:40" s="3" customFormat="1">
      <c r="A37" s="4">
        <v>5</v>
      </c>
      <c r="B37" s="4">
        <v>6.4263969999999997</v>
      </c>
      <c r="C37" s="4">
        <v>6.5896819999999998</v>
      </c>
      <c r="D37" s="5">
        <f t="shared" si="4"/>
        <v>6.0053596666666662</v>
      </c>
      <c r="E37" s="4">
        <v>7.5781689999999999</v>
      </c>
      <c r="F37" s="4">
        <v>7.5643459999999996</v>
      </c>
      <c r="G37" s="4">
        <v>7.6913029999999996</v>
      </c>
      <c r="H37" s="5">
        <f t="shared" si="5"/>
        <v>7.6112726666666672</v>
      </c>
      <c r="I37" s="4">
        <f t="shared" si="6"/>
        <v>40.356454084199434</v>
      </c>
      <c r="J37" s="4"/>
      <c r="K37" s="4"/>
      <c r="L37" s="4">
        <f t="shared" si="7"/>
        <v>0.27593732475352484</v>
      </c>
      <c r="M37" s="4" t="s">
        <v>471</v>
      </c>
      <c r="N37" s="4" t="s">
        <v>470</v>
      </c>
      <c r="O37" s="4" t="s">
        <v>469</v>
      </c>
      <c r="P37" s="4">
        <v>11</v>
      </c>
      <c r="Q37" s="4">
        <v>6</v>
      </c>
      <c r="R37" s="4">
        <v>5</v>
      </c>
      <c r="S37" s="4">
        <v>5</v>
      </c>
      <c r="T37" s="4">
        <v>13.4</v>
      </c>
      <c r="U37" s="4">
        <v>49.502000000000002</v>
      </c>
      <c r="V37" s="4">
        <v>449</v>
      </c>
      <c r="W37" s="6">
        <v>9.5031999999999998E-17</v>
      </c>
      <c r="X37" s="4">
        <v>6.7717344253867697</v>
      </c>
      <c r="Y37" s="4" t="s">
        <v>513</v>
      </c>
      <c r="Z37" s="4">
        <v>5.2909912320255001</v>
      </c>
      <c r="AA37" s="4">
        <v>5.1741761469922398</v>
      </c>
      <c r="AB37" s="4">
        <v>5.1721649135409598</v>
      </c>
      <c r="AC37" s="4">
        <v>5.4133835966231398</v>
      </c>
      <c r="AD37" s="4">
        <v>5.5541619530621196</v>
      </c>
      <c r="AE37" s="4">
        <v>6.29331834946107</v>
      </c>
      <c r="AF37" s="4">
        <v>6.2007957976083699</v>
      </c>
      <c r="AG37" s="4">
        <v>6.0964581117174497</v>
      </c>
      <c r="AH37" s="4">
        <v>0.55918955056059805</v>
      </c>
      <c r="AI37" s="4">
        <v>0.649958769480388</v>
      </c>
      <c r="AJ37" s="4">
        <v>1.4706363492983701</v>
      </c>
      <c r="AK37" s="4">
        <v>1.60591316223145</v>
      </c>
      <c r="AL37" s="4">
        <v>2.9884856708444998</v>
      </c>
      <c r="AM37" s="4">
        <v>0.95595439275105798</v>
      </c>
      <c r="AN37" s="4" t="s">
        <v>472</v>
      </c>
    </row>
    <row r="38" spans="1:40" s="3" customFormat="1">
      <c r="A38" s="4">
        <v>7.7353839999999998</v>
      </c>
      <c r="B38" s="4">
        <v>7.0937720000000004</v>
      </c>
      <c r="C38" s="4">
        <v>7.1333789999999997</v>
      </c>
      <c r="D38" s="5">
        <f t="shared" si="4"/>
        <v>7.3208450000000012</v>
      </c>
      <c r="E38" s="4">
        <v>8.2712599999999998</v>
      </c>
      <c r="F38" s="4">
        <v>7.2900349999999996</v>
      </c>
      <c r="G38" s="4">
        <v>7.387105</v>
      </c>
      <c r="H38" s="5">
        <f t="shared" si="5"/>
        <v>7.6494666666666662</v>
      </c>
      <c r="I38" s="4">
        <f t="shared" si="6"/>
        <v>2.1311875315309816</v>
      </c>
      <c r="J38" s="4"/>
      <c r="K38" s="4"/>
      <c r="L38" s="4">
        <f t="shared" si="7"/>
        <v>0.68511978688086872</v>
      </c>
      <c r="M38" s="4" t="s">
        <v>343</v>
      </c>
      <c r="N38" s="4" t="s">
        <v>342</v>
      </c>
      <c r="O38" s="4" t="s">
        <v>341</v>
      </c>
      <c r="P38" s="4">
        <v>160</v>
      </c>
      <c r="Q38" s="4">
        <v>2</v>
      </c>
      <c r="R38" s="4">
        <v>5</v>
      </c>
      <c r="S38" s="4">
        <v>3</v>
      </c>
      <c r="T38" s="4">
        <v>28.9</v>
      </c>
      <c r="U38" s="4">
        <v>20.216000000000001</v>
      </c>
      <c r="V38" s="4">
        <v>180</v>
      </c>
      <c r="W38" s="6">
        <v>3.4209000000000002E-64</v>
      </c>
      <c r="X38" s="4">
        <v>7.5077884294281398</v>
      </c>
      <c r="Y38" s="4">
        <v>6.1807564923035603</v>
      </c>
      <c r="Z38" s="4">
        <v>6.2481449872877803</v>
      </c>
      <c r="AA38" s="4">
        <v>6.0773679052841603</v>
      </c>
      <c r="AB38" s="4">
        <v>5.8695016026972198</v>
      </c>
      <c r="AC38" s="4">
        <v>6.2353264024833903</v>
      </c>
      <c r="AD38" s="4">
        <v>6.5174730187603398</v>
      </c>
      <c r="AE38" s="4">
        <v>7.2499317566341901</v>
      </c>
      <c r="AF38" s="4">
        <v>6.5502161192354098</v>
      </c>
      <c r="AG38" s="4">
        <v>5.8004077394748697</v>
      </c>
      <c r="AH38" s="4">
        <v>0.164233489480934</v>
      </c>
      <c r="AI38" s="4">
        <v>-0.13284556070963599</v>
      </c>
      <c r="AJ38" s="4">
        <v>0.36634013805517002</v>
      </c>
      <c r="AK38" s="4">
        <v>0.32862186431884799</v>
      </c>
      <c r="AL38" s="4">
        <v>0.52992283605527302</v>
      </c>
      <c r="AM38" s="4">
        <v>0.46146742502848298</v>
      </c>
      <c r="AN38" s="4" t="s">
        <v>344</v>
      </c>
    </row>
    <row r="39" spans="1:40" s="3" customFormat="1">
      <c r="A39" s="4">
        <v>5</v>
      </c>
      <c r="B39" s="4">
        <v>6.294664</v>
      </c>
      <c r="C39" s="4">
        <v>6.247458</v>
      </c>
      <c r="D39" s="5">
        <f t="shared" si="4"/>
        <v>5.8473739999999994</v>
      </c>
      <c r="E39" s="4">
        <v>6.9938370000000001</v>
      </c>
      <c r="F39" s="4">
        <v>6.9754690000000004</v>
      </c>
      <c r="G39" s="4">
        <v>7.0821389999999997</v>
      </c>
      <c r="H39" s="5">
        <f t="shared" si="5"/>
        <v>7.017148333333334</v>
      </c>
      <c r="I39" s="4">
        <f t="shared" si="6"/>
        <v>14.783400183908602</v>
      </c>
      <c r="J39" s="4"/>
      <c r="K39" s="4"/>
      <c r="L39" s="4">
        <f t="shared" si="7"/>
        <v>0.73057251588478123</v>
      </c>
      <c r="M39" s="4" t="s">
        <v>414</v>
      </c>
      <c r="N39" s="4" t="s">
        <v>413</v>
      </c>
      <c r="O39" s="4" t="s">
        <v>412</v>
      </c>
      <c r="P39" s="4">
        <v>74</v>
      </c>
      <c r="Q39" s="4">
        <v>2</v>
      </c>
      <c r="R39" s="4">
        <v>5</v>
      </c>
      <c r="S39" s="4">
        <v>5</v>
      </c>
      <c r="T39" s="4">
        <v>16.2</v>
      </c>
      <c r="U39" s="4">
        <v>51.981000000000002</v>
      </c>
      <c r="V39" s="4">
        <v>474</v>
      </c>
      <c r="W39" s="6">
        <v>5.1357999999999998E-145</v>
      </c>
      <c r="X39" s="4">
        <v>6.3189185535940204</v>
      </c>
      <c r="Y39" s="4">
        <v>3.6939466779857102</v>
      </c>
      <c r="Z39" s="4">
        <v>4.9098073338662998</v>
      </c>
      <c r="AA39" s="4">
        <v>4.7043650362227201</v>
      </c>
      <c r="AB39" s="4">
        <v>4.5581323283231399</v>
      </c>
      <c r="AC39" s="4">
        <v>4.6689075023018596</v>
      </c>
      <c r="AD39" s="4">
        <v>5.2017520627782501</v>
      </c>
      <c r="AE39" s="4">
        <v>5.7716462646498803</v>
      </c>
      <c r="AF39" s="4">
        <v>5.8289690762934399</v>
      </c>
      <c r="AG39" s="4">
        <v>5.6432848484675002</v>
      </c>
      <c r="AH39" s="4">
        <v>0.13633666996162799</v>
      </c>
      <c r="AI39" s="4">
        <v>-0.265820503234863</v>
      </c>
      <c r="AJ39" s="4">
        <v>1.28980044219506</v>
      </c>
      <c r="AK39" s="4">
        <v>1.1697743733724</v>
      </c>
      <c r="AL39" s="4">
        <v>1.1589699812776499</v>
      </c>
      <c r="AM39" s="4">
        <v>1.4355948766072599</v>
      </c>
      <c r="AN39" s="4" t="s">
        <v>415</v>
      </c>
    </row>
    <row r="40" spans="1:40" s="3" customFormat="1">
      <c r="A40" s="4">
        <v>5</v>
      </c>
      <c r="B40" s="4">
        <v>6.0852550000000001</v>
      </c>
      <c r="C40" s="4">
        <v>5</v>
      </c>
      <c r="D40" s="5">
        <f t="shared" si="4"/>
        <v>5.3617516666666667</v>
      </c>
      <c r="E40" s="4">
        <v>6.7161869999999997</v>
      </c>
      <c r="F40" s="4">
        <v>6.4007630000000004</v>
      </c>
      <c r="G40" s="4">
        <v>6.2146319999999999</v>
      </c>
      <c r="H40" s="5">
        <f t="shared" si="5"/>
        <v>6.4438606666666658</v>
      </c>
      <c r="I40" s="4">
        <f t="shared" si="6"/>
        <v>12.081170124115447</v>
      </c>
      <c r="J40" s="4"/>
      <c r="K40" s="4"/>
      <c r="L40" s="4">
        <f t="shared" si="7"/>
        <v>3.0153690925398755E-2</v>
      </c>
      <c r="M40" s="4" t="s">
        <v>339</v>
      </c>
      <c r="N40" s="4" t="s">
        <v>338</v>
      </c>
      <c r="O40" s="4" t="s">
        <v>337</v>
      </c>
      <c r="P40" s="4">
        <v>161</v>
      </c>
      <c r="Q40" s="4">
        <v>2</v>
      </c>
      <c r="R40" s="4">
        <v>4</v>
      </c>
      <c r="S40" s="4">
        <v>4</v>
      </c>
      <c r="T40" s="4">
        <v>10</v>
      </c>
      <c r="U40" s="4">
        <v>52.594000000000001</v>
      </c>
      <c r="V40" s="4">
        <v>472</v>
      </c>
      <c r="W40" s="6">
        <v>1.8959000000000001E-25</v>
      </c>
      <c r="X40" s="4">
        <v>6.1407279628441804</v>
      </c>
      <c r="Y40" s="4" t="s">
        <v>513</v>
      </c>
      <c r="Z40" s="4">
        <v>4.6781540380104403</v>
      </c>
      <c r="AA40" s="4">
        <v>4.1980244255331201</v>
      </c>
      <c r="AB40" s="4">
        <v>5.1278172344802702</v>
      </c>
      <c r="AC40" s="4">
        <v>5.4172889687537404</v>
      </c>
      <c r="AD40" s="4">
        <v>5.5127110719631203</v>
      </c>
      <c r="AE40" s="4">
        <v>5.5431115439534402</v>
      </c>
      <c r="AF40" s="4">
        <v>5.1743796657489902</v>
      </c>
      <c r="AG40" s="4">
        <v>4.9971241556591997</v>
      </c>
      <c r="AH40" s="4">
        <v>1.52065952098896</v>
      </c>
      <c r="AI40" s="4">
        <v>1.33351357777913</v>
      </c>
      <c r="AJ40" s="4">
        <v>1.2994505420774201</v>
      </c>
      <c r="AK40" s="4">
        <v>1.08210897445679</v>
      </c>
      <c r="AL40" s="4">
        <v>0.46513555841197601</v>
      </c>
      <c r="AM40" s="4">
        <v>-0.25140460332234699</v>
      </c>
      <c r="AN40" s="4" t="s">
        <v>340</v>
      </c>
    </row>
    <row r="41" spans="1:40" s="3" customFormat="1">
      <c r="A41" s="4">
        <v>5</v>
      </c>
      <c r="B41" s="4">
        <v>7.0059519999999997</v>
      </c>
      <c r="C41" s="4">
        <v>7.16343</v>
      </c>
      <c r="D41" s="5">
        <f t="shared" si="4"/>
        <v>6.3897939999999993</v>
      </c>
      <c r="E41" s="4">
        <v>7.3337700000000003</v>
      </c>
      <c r="F41" s="4">
        <v>7.2636830000000003</v>
      </c>
      <c r="G41" s="4">
        <v>7.0846830000000001</v>
      </c>
      <c r="H41" s="5">
        <f t="shared" si="5"/>
        <v>7.2273786666666666</v>
      </c>
      <c r="I41" s="4">
        <f t="shared" si="6"/>
        <v>6.8799402518750412</v>
      </c>
      <c r="J41" s="4"/>
      <c r="K41" s="4"/>
      <c r="L41" s="4">
        <f t="shared" si="7"/>
        <v>8.716074594384278E-2</v>
      </c>
      <c r="M41" s="4" t="s">
        <v>335</v>
      </c>
      <c r="N41" s="4" t="s">
        <v>334</v>
      </c>
      <c r="O41" s="4" t="s">
        <v>333</v>
      </c>
      <c r="P41" s="4">
        <v>165</v>
      </c>
      <c r="Q41" s="4">
        <v>1</v>
      </c>
      <c r="R41" s="4">
        <v>3</v>
      </c>
      <c r="S41" s="4">
        <v>2</v>
      </c>
      <c r="T41" s="4">
        <v>19.899999999999999</v>
      </c>
      <c r="U41" s="4">
        <v>19.169</v>
      </c>
      <c r="V41" s="4">
        <v>166</v>
      </c>
      <c r="W41" s="6">
        <v>1.5305E-41</v>
      </c>
      <c r="X41" s="4">
        <v>7.5865985556783997</v>
      </c>
      <c r="Y41" s="4">
        <v>5.9567349496291397</v>
      </c>
      <c r="Z41" s="4">
        <v>6.2032777208924204</v>
      </c>
      <c r="AA41" s="4">
        <v>6.2412226311958898</v>
      </c>
      <c r="AB41" s="4">
        <v>6.7757196449600201</v>
      </c>
      <c r="AC41" s="4">
        <v>6.9845678156036897</v>
      </c>
      <c r="AD41" s="4">
        <v>7.0271456657743396</v>
      </c>
      <c r="AE41" s="4">
        <v>6.4947110252052598</v>
      </c>
      <c r="AF41" s="4">
        <v>6.4811702132095004</v>
      </c>
      <c r="AG41" s="4">
        <v>6.2882044967515203</v>
      </c>
      <c r="AH41" s="4">
        <v>1.0596790616071901</v>
      </c>
      <c r="AI41" s="4">
        <v>1.588441212972</v>
      </c>
      <c r="AJ41" s="4">
        <v>0.52615649679814602</v>
      </c>
      <c r="AK41" s="4">
        <v>0.83758481343587199</v>
      </c>
      <c r="AL41" s="4">
        <v>2.3579845430127899</v>
      </c>
      <c r="AM41" s="4">
        <v>-0.75085639953613303</v>
      </c>
      <c r="AN41" s="4" t="s">
        <v>336</v>
      </c>
    </row>
    <row r="42" spans="1:40" s="3" customFormat="1">
      <c r="A42" s="4">
        <v>5</v>
      </c>
      <c r="B42" s="4">
        <v>7.721406</v>
      </c>
      <c r="C42" s="4">
        <v>7.9380740000000003</v>
      </c>
      <c r="D42" s="5">
        <f t="shared" si="4"/>
        <v>6.886493333333334</v>
      </c>
      <c r="E42" s="4">
        <v>7.7613719999999997</v>
      </c>
      <c r="F42" s="4">
        <v>7.9372870000000004</v>
      </c>
      <c r="G42" s="4">
        <v>7.68635</v>
      </c>
      <c r="H42" s="5">
        <f t="shared" si="5"/>
        <v>7.7950030000000003</v>
      </c>
      <c r="I42" s="4">
        <f t="shared" si="6"/>
        <v>8.1004597174422202</v>
      </c>
      <c r="J42" s="4"/>
      <c r="K42" s="4"/>
      <c r="L42" s="4">
        <f t="shared" si="7"/>
        <v>0.32758488689578241</v>
      </c>
      <c r="M42" s="4" t="s">
        <v>331</v>
      </c>
      <c r="N42" s="4" t="s">
        <v>330</v>
      </c>
      <c r="O42" s="4" t="s">
        <v>329</v>
      </c>
      <c r="P42" s="4">
        <v>166</v>
      </c>
      <c r="Q42" s="4">
        <v>1</v>
      </c>
      <c r="R42" s="4">
        <v>2</v>
      </c>
      <c r="S42" s="4">
        <v>2</v>
      </c>
      <c r="T42" s="4">
        <v>12.8</v>
      </c>
      <c r="U42" s="4">
        <v>16.282</v>
      </c>
      <c r="V42" s="4">
        <v>149</v>
      </c>
      <c r="W42" s="6">
        <v>3.6526999999999999E-7</v>
      </c>
      <c r="X42" s="4">
        <v>7.7639144303746397</v>
      </c>
      <c r="Y42" s="4">
        <v>5.9782490122426397</v>
      </c>
      <c r="Z42" s="4">
        <v>6.6708671548186</v>
      </c>
      <c r="AA42" s="4">
        <v>6.8192477246753898</v>
      </c>
      <c r="AB42" s="4">
        <v>6.8581701177786796</v>
      </c>
      <c r="AC42" s="4">
        <v>6.7867585184026504</v>
      </c>
      <c r="AD42" s="4">
        <v>6.9818774752168702</v>
      </c>
      <c r="AE42" s="4">
        <v>6.9061625829596203</v>
      </c>
      <c r="AF42" s="4">
        <v>7.0187420957623798</v>
      </c>
      <c r="AG42" s="4">
        <v>6.6442908451282898</v>
      </c>
      <c r="AH42" s="4">
        <v>0.48467614259283998</v>
      </c>
      <c r="AI42" s="4">
        <v>1.0556642214457199</v>
      </c>
      <c r="AJ42" s="4">
        <v>0.40641755303666899</v>
      </c>
      <c r="AK42" s="4">
        <v>0.90850957234700602</v>
      </c>
      <c r="AL42" s="4">
        <v>0.69001408596152303</v>
      </c>
      <c r="AM42" s="4">
        <v>-0.14715464909871401</v>
      </c>
      <c r="AN42" s="4" t="s">
        <v>332</v>
      </c>
    </row>
    <row r="43" spans="1:40" s="3" customFormat="1">
      <c r="A43" s="4">
        <v>5</v>
      </c>
      <c r="B43" s="4">
        <v>6.8977149999999998</v>
      </c>
      <c r="C43" s="4">
        <v>7.0523480000000003</v>
      </c>
      <c r="D43" s="5">
        <f t="shared" si="4"/>
        <v>6.3166876666666667</v>
      </c>
      <c r="E43" s="4">
        <v>7.1276229999999998</v>
      </c>
      <c r="F43" s="4">
        <v>6.9409650000000003</v>
      </c>
      <c r="G43" s="4">
        <v>6.8786649999999998</v>
      </c>
      <c r="H43" s="5">
        <f t="shared" si="5"/>
        <v>6.9824176666666666</v>
      </c>
      <c r="I43" s="4">
        <f t="shared" si="6"/>
        <v>4.6315888526921754</v>
      </c>
      <c r="J43" s="4"/>
      <c r="K43" s="4"/>
      <c r="L43" s="4">
        <f t="shared" si="7"/>
        <v>0.99217362661386732</v>
      </c>
      <c r="M43" s="4" t="s">
        <v>327</v>
      </c>
      <c r="N43" s="4" t="s">
        <v>326</v>
      </c>
      <c r="O43" s="4" t="s">
        <v>519</v>
      </c>
      <c r="P43" s="4">
        <v>167</v>
      </c>
      <c r="Q43" s="4">
        <v>3</v>
      </c>
      <c r="R43" s="4">
        <v>5</v>
      </c>
      <c r="S43" s="4">
        <v>5</v>
      </c>
      <c r="T43" s="4">
        <v>12.3</v>
      </c>
      <c r="U43" s="4">
        <v>44.558999999999997</v>
      </c>
      <c r="V43" s="4">
        <v>389</v>
      </c>
      <c r="W43" s="6">
        <v>1.0564E-13</v>
      </c>
      <c r="X43" s="4">
        <v>6.4406414994247001</v>
      </c>
      <c r="Y43" s="4">
        <v>4.5346098523430003</v>
      </c>
      <c r="Z43" s="4">
        <v>5.4901692508348896</v>
      </c>
      <c r="AA43" s="4">
        <v>5.4467079932474096</v>
      </c>
      <c r="AB43" s="4">
        <v>5.5673675475545297</v>
      </c>
      <c r="AC43" s="4">
        <v>5.2069607291557096</v>
      </c>
      <c r="AD43" s="4">
        <v>5.0910335160544697</v>
      </c>
      <c r="AE43" s="4">
        <v>5.8325855461473504</v>
      </c>
      <c r="AF43" s="4">
        <v>5.65485970512138</v>
      </c>
      <c r="AG43" s="4">
        <v>5.5436832130729998</v>
      </c>
      <c r="AH43" s="4">
        <v>3.4123213114181298E-3</v>
      </c>
      <c r="AI43" s="4">
        <v>-9.6975962320966502E-3</v>
      </c>
      <c r="AJ43" s="4">
        <v>0.42848193468545798</v>
      </c>
      <c r="AK43" s="4">
        <v>0.66573015848795603</v>
      </c>
      <c r="AL43" s="4">
        <v>0.43999302365023102</v>
      </c>
      <c r="AM43" s="4">
        <v>0.67542775472005301</v>
      </c>
      <c r="AN43" s="4" t="s">
        <v>328</v>
      </c>
    </row>
    <row r="44" spans="1:40" s="3" customFormat="1">
      <c r="A44" s="4">
        <v>5</v>
      </c>
      <c r="B44" s="4">
        <v>5</v>
      </c>
      <c r="C44" s="4">
        <v>5</v>
      </c>
      <c r="D44" s="5">
        <f t="shared" si="4"/>
        <v>5</v>
      </c>
      <c r="E44" s="4">
        <v>7.1451339999999997</v>
      </c>
      <c r="F44" s="4">
        <v>6.9759739999999999</v>
      </c>
      <c r="G44" s="4">
        <v>7.0876749999999999</v>
      </c>
      <c r="H44" s="5">
        <f t="shared" si="5"/>
        <v>7.0695943333333338</v>
      </c>
      <c r="I44" s="4">
        <f t="shared" si="6"/>
        <v>117.38006166537575</v>
      </c>
      <c r="J44" s="4"/>
      <c r="K44" s="4"/>
      <c r="L44" s="4">
        <f t="shared" si="7"/>
        <v>0.11691998484529065</v>
      </c>
      <c r="M44" s="4" t="s">
        <v>324</v>
      </c>
      <c r="N44" s="4" t="s">
        <v>323</v>
      </c>
      <c r="O44" s="4" t="s">
        <v>322</v>
      </c>
      <c r="P44" s="4">
        <v>168</v>
      </c>
      <c r="Q44" s="4">
        <v>2</v>
      </c>
      <c r="R44" s="4">
        <v>4</v>
      </c>
      <c r="S44" s="4">
        <v>4</v>
      </c>
      <c r="T44" s="4">
        <v>10.5</v>
      </c>
      <c r="U44" s="4">
        <v>51.63</v>
      </c>
      <c r="V44" s="4">
        <v>476</v>
      </c>
      <c r="W44" s="6">
        <v>3.9204000000000004E-15</v>
      </c>
      <c r="X44" s="4">
        <v>6.2631861574137098</v>
      </c>
      <c r="Y44" s="4" t="s">
        <v>513</v>
      </c>
      <c r="Z44" s="4">
        <v>4.0781304308025597</v>
      </c>
      <c r="AA44" s="4">
        <v>4.1586639808139898</v>
      </c>
      <c r="AB44" s="4">
        <v>4.44621085767458</v>
      </c>
      <c r="AC44" s="4">
        <v>4.7735377877427903</v>
      </c>
      <c r="AD44" s="4">
        <v>4.9188582732817299</v>
      </c>
      <c r="AE44" s="4">
        <v>5.8956103681722096</v>
      </c>
      <c r="AF44" s="4">
        <v>5.6569027705566404</v>
      </c>
      <c r="AG44" s="4">
        <v>5.5979583149743997</v>
      </c>
      <c r="AH44" s="4">
        <v>0.932111249606143</v>
      </c>
      <c r="AI44" s="4">
        <v>0.94968620936075898</v>
      </c>
      <c r="AJ44" s="4">
        <v>5.7029477400845101</v>
      </c>
      <c r="AK44" s="4">
        <v>2.0695943832397501</v>
      </c>
      <c r="AL44" s="4">
        <v>1.09967158347654</v>
      </c>
      <c r="AM44" s="4">
        <v>1.11990817387899</v>
      </c>
      <c r="AN44" s="4" t="s">
        <v>325</v>
      </c>
    </row>
    <row r="45" spans="1:40" s="3" customFormat="1">
      <c r="A45" s="4">
        <v>5</v>
      </c>
      <c r="B45" s="4">
        <v>5</v>
      </c>
      <c r="C45" s="4">
        <v>5</v>
      </c>
      <c r="D45" s="5">
        <f t="shared" si="4"/>
        <v>5</v>
      </c>
      <c r="E45" s="4">
        <v>6.9639430000000004</v>
      </c>
      <c r="F45" s="4">
        <v>6.59809</v>
      </c>
      <c r="G45" s="4">
        <v>5</v>
      </c>
      <c r="H45" s="5">
        <f t="shared" si="5"/>
        <v>6.1873443333333329</v>
      </c>
      <c r="I45" s="4">
        <f t="shared" si="6"/>
        <v>15.393746602562413</v>
      </c>
      <c r="J45" s="4"/>
      <c r="K45" s="4"/>
      <c r="L45" s="4">
        <f t="shared" si="7"/>
        <v>0.3739009663000854</v>
      </c>
      <c r="M45" s="4" t="s">
        <v>320</v>
      </c>
      <c r="N45" s="4" t="s">
        <v>319</v>
      </c>
      <c r="O45" s="4" t="s">
        <v>318</v>
      </c>
      <c r="P45" s="4">
        <v>171</v>
      </c>
      <c r="Q45" s="4">
        <v>3</v>
      </c>
      <c r="R45" s="4">
        <v>4</v>
      </c>
      <c r="S45" s="4">
        <v>4</v>
      </c>
      <c r="T45" s="4">
        <v>7</v>
      </c>
      <c r="U45" s="4">
        <v>63.808</v>
      </c>
      <c r="V45" s="4">
        <v>600</v>
      </c>
      <c r="W45" s="6">
        <v>5.7130999999999997E-25</v>
      </c>
      <c r="X45" s="4">
        <v>5.7781512503836403</v>
      </c>
      <c r="Y45" s="4" t="s">
        <v>513</v>
      </c>
      <c r="Z45" s="4">
        <v>4.1786028903405903</v>
      </c>
      <c r="AA45" s="4" t="s">
        <v>513</v>
      </c>
      <c r="AB45" s="4">
        <v>3.8027190075796802</v>
      </c>
      <c r="AC45" s="4">
        <v>3.9613831213041699</v>
      </c>
      <c r="AD45" s="4">
        <v>4.5953970061701304</v>
      </c>
      <c r="AE45" s="4">
        <v>5.4840007139272</v>
      </c>
      <c r="AF45" s="4">
        <v>5.2216749970707701</v>
      </c>
      <c r="AG45" s="4">
        <v>4.7681717427249097</v>
      </c>
      <c r="AH45" s="4">
        <v>0.42724341246478897</v>
      </c>
      <c r="AI45" s="4">
        <v>0.47099367777506501</v>
      </c>
      <c r="AJ45" s="4">
        <v>0.91975015579247099</v>
      </c>
      <c r="AK45" s="4">
        <v>1.1873443921407101</v>
      </c>
      <c r="AL45" s="4">
        <v>0.395606067705636</v>
      </c>
      <c r="AM45" s="4">
        <v>0.71635071436564102</v>
      </c>
      <c r="AN45" s="4" t="s">
        <v>321</v>
      </c>
    </row>
    <row r="46" spans="1:40" s="3" customFormat="1">
      <c r="A46" s="4">
        <v>5</v>
      </c>
      <c r="B46" s="4">
        <v>6.1010249999999999</v>
      </c>
      <c r="C46" s="4">
        <v>6.3067890000000002</v>
      </c>
      <c r="D46" s="5">
        <f t="shared" si="4"/>
        <v>5.8026046666666673</v>
      </c>
      <c r="E46" s="4">
        <v>8.3180219999999991</v>
      </c>
      <c r="F46" s="4">
        <v>8.3124730000000007</v>
      </c>
      <c r="G46" s="4">
        <v>8.3030010000000001</v>
      </c>
      <c r="H46" s="5">
        <f t="shared" si="5"/>
        <v>8.3111653333333333</v>
      </c>
      <c r="I46" s="4">
        <f t="shared" si="6"/>
        <v>322.52298207274725</v>
      </c>
      <c r="J46" s="4"/>
      <c r="K46" s="4"/>
      <c r="L46" s="4">
        <f t="shared" si="7"/>
        <v>0.16418720711426799</v>
      </c>
      <c r="M46" s="4" t="s">
        <v>316</v>
      </c>
      <c r="N46" s="4" t="s">
        <v>315</v>
      </c>
      <c r="O46" s="4" t="s">
        <v>314</v>
      </c>
      <c r="P46" s="4">
        <v>172</v>
      </c>
      <c r="Q46" s="4">
        <v>2</v>
      </c>
      <c r="R46" s="4">
        <v>15</v>
      </c>
      <c r="S46" s="4">
        <v>3</v>
      </c>
      <c r="T46" s="4">
        <v>27.2</v>
      </c>
      <c r="U46" s="4">
        <v>71.356999999999999</v>
      </c>
      <c r="V46" s="4">
        <v>651</v>
      </c>
      <c r="W46" s="6">
        <v>6.5416E-201</v>
      </c>
      <c r="X46" s="4">
        <v>7.2700962814203303</v>
      </c>
      <c r="Y46" s="4" t="s">
        <v>513</v>
      </c>
      <c r="Z46" s="4">
        <v>4.7200765727681402</v>
      </c>
      <c r="AA46" s="4">
        <v>4.7657653849286898</v>
      </c>
      <c r="AB46" s="4">
        <v>5.0826776806481098</v>
      </c>
      <c r="AC46" s="4">
        <v>5.1297543228027704</v>
      </c>
      <c r="AD46" s="4">
        <v>5.2144199392957402</v>
      </c>
      <c r="AE46" s="4">
        <v>6.8299531203686996</v>
      </c>
      <c r="AF46" s="4">
        <v>6.8066140514632103</v>
      </c>
      <c r="AG46" s="4">
        <v>6.6927059489012803</v>
      </c>
      <c r="AH46" s="4">
        <v>0.78466068458638705</v>
      </c>
      <c r="AI46" s="4">
        <v>0.70156955718994096</v>
      </c>
      <c r="AJ46" s="4">
        <v>2.4589062853311399</v>
      </c>
      <c r="AK46" s="4">
        <v>2.5085606575012198</v>
      </c>
      <c r="AL46" s="4">
        <v>4.7606763769347804</v>
      </c>
      <c r="AM46" s="4">
        <v>1.80699110031128</v>
      </c>
      <c r="AN46" s="4" t="s">
        <v>317</v>
      </c>
    </row>
    <row r="47" spans="1:40" s="3" customFormat="1">
      <c r="A47" s="4">
        <v>5</v>
      </c>
      <c r="B47" s="4">
        <v>5</v>
      </c>
      <c r="C47" s="4">
        <v>5</v>
      </c>
      <c r="D47" s="5">
        <f t="shared" si="4"/>
        <v>5</v>
      </c>
      <c r="E47" s="4">
        <v>7.2429639999999997</v>
      </c>
      <c r="F47" s="4">
        <v>7.0248549999999996</v>
      </c>
      <c r="G47" s="4">
        <v>7.2243779999999997</v>
      </c>
      <c r="H47" s="5">
        <f t="shared" si="5"/>
        <v>7.1640656666666658</v>
      </c>
      <c r="I47" s="4">
        <f t="shared" si="6"/>
        <v>145.90348541728071</v>
      </c>
      <c r="J47" s="4"/>
      <c r="K47" s="4"/>
      <c r="L47" s="4">
        <f t="shared" si="7"/>
        <v>1</v>
      </c>
      <c r="M47" s="4" t="s">
        <v>312</v>
      </c>
      <c r="N47" s="4" t="s">
        <v>311</v>
      </c>
      <c r="O47" s="4" t="s">
        <v>310</v>
      </c>
      <c r="P47" s="4">
        <v>173</v>
      </c>
      <c r="Q47" s="4">
        <v>6</v>
      </c>
      <c r="R47" s="4">
        <v>13</v>
      </c>
      <c r="S47" s="4">
        <v>4</v>
      </c>
      <c r="T47" s="4">
        <v>23.3</v>
      </c>
      <c r="U47" s="4">
        <v>71.385999999999996</v>
      </c>
      <c r="V47" s="4">
        <v>653</v>
      </c>
      <c r="W47" s="6">
        <v>1.5385000000000001E-188</v>
      </c>
      <c r="X47" s="4">
        <v>6.1827284181242703</v>
      </c>
      <c r="Y47" s="4">
        <v>4.0615278708905098</v>
      </c>
      <c r="Z47" s="4">
        <v>3.9907915639184801</v>
      </c>
      <c r="AA47" s="4">
        <v>4.1426397078324202</v>
      </c>
      <c r="AB47" s="4">
        <v>4.4020205187339503</v>
      </c>
      <c r="AC47" s="4">
        <v>4.14668605564753</v>
      </c>
      <c r="AD47" s="4">
        <v>3.94580820649057</v>
      </c>
      <c r="AE47" s="4">
        <v>5.9283497572358597</v>
      </c>
      <c r="AF47" s="4">
        <v>5.4057389775042504</v>
      </c>
      <c r="AG47" s="4">
        <v>5.5281708210871701</v>
      </c>
      <c r="AH47" s="4">
        <v>0</v>
      </c>
      <c r="AI47" s="4">
        <v>0</v>
      </c>
      <c r="AJ47" s="4">
        <v>5.1902252388481998</v>
      </c>
      <c r="AK47" s="4">
        <v>2.1640655199686698</v>
      </c>
      <c r="AL47" s="4">
        <v>5.1902252388481998</v>
      </c>
      <c r="AM47" s="4">
        <v>2.1640655199686698</v>
      </c>
      <c r="AN47" s="4" t="s">
        <v>313</v>
      </c>
    </row>
    <row r="48" spans="1:40" s="3" customFormat="1">
      <c r="A48" s="4">
        <v>5</v>
      </c>
      <c r="B48" s="4">
        <v>5</v>
      </c>
      <c r="C48" s="4">
        <v>5</v>
      </c>
      <c r="D48" s="5">
        <f t="shared" si="4"/>
        <v>5</v>
      </c>
      <c r="E48" s="4">
        <v>6.8621489999999996</v>
      </c>
      <c r="F48" s="4">
        <v>6.4879439999999997</v>
      </c>
      <c r="G48" s="4">
        <v>6.7807779999999998</v>
      </c>
      <c r="H48" s="5">
        <f t="shared" si="5"/>
        <v>6.710290333333333</v>
      </c>
      <c r="I48" s="4">
        <f t="shared" si="6"/>
        <v>51.320435527884356</v>
      </c>
      <c r="J48" s="4"/>
      <c r="K48" s="4"/>
      <c r="L48" s="4">
        <f t="shared" si="7"/>
        <v>0.37390096630008629</v>
      </c>
      <c r="M48" s="4" t="s">
        <v>304</v>
      </c>
      <c r="N48" s="4" t="s">
        <v>303</v>
      </c>
      <c r="O48" s="4" t="s">
        <v>302</v>
      </c>
      <c r="P48" s="4">
        <v>176</v>
      </c>
      <c r="Q48" s="4">
        <v>1</v>
      </c>
      <c r="R48" s="4">
        <v>5</v>
      </c>
      <c r="S48" s="4">
        <v>4</v>
      </c>
      <c r="T48" s="4">
        <v>13</v>
      </c>
      <c r="U48" s="4">
        <v>47.658999999999999</v>
      </c>
      <c r="V48" s="4">
        <v>447</v>
      </c>
      <c r="W48" s="6">
        <v>7.5257999999999993E-15</v>
      </c>
      <c r="X48" s="4">
        <v>5.8658321254257704</v>
      </c>
      <c r="Y48" s="4" t="s">
        <v>513</v>
      </c>
      <c r="Z48" s="4" t="s">
        <v>513</v>
      </c>
      <c r="AA48" s="4" t="s">
        <v>513</v>
      </c>
      <c r="AB48" s="4" t="s">
        <v>513</v>
      </c>
      <c r="AC48" s="4">
        <v>4.6789460895454003</v>
      </c>
      <c r="AD48" s="4">
        <v>4.3586010159430204</v>
      </c>
      <c r="AE48" s="4">
        <v>5.4850822880558399</v>
      </c>
      <c r="AF48" s="4">
        <v>5.2419447332442699</v>
      </c>
      <c r="AG48" s="4">
        <v>5.2637070646074298</v>
      </c>
      <c r="AH48" s="4">
        <v>0.42724341246478797</v>
      </c>
      <c r="AI48" s="4">
        <v>0.42809851964314699</v>
      </c>
      <c r="AJ48" s="4">
        <v>3.9448648692988799</v>
      </c>
      <c r="AK48" s="4">
        <v>1.7102904319763199</v>
      </c>
      <c r="AL48" s="4">
        <v>1.35314126787565</v>
      </c>
      <c r="AM48" s="4">
        <v>1.28219191233317</v>
      </c>
      <c r="AN48" s="4" t="s">
        <v>305</v>
      </c>
    </row>
    <row r="49" spans="1:40" s="3" customFormat="1">
      <c r="A49" s="4">
        <v>5</v>
      </c>
      <c r="B49" s="4">
        <v>5</v>
      </c>
      <c r="C49" s="4">
        <v>5</v>
      </c>
      <c r="D49" s="5">
        <f t="shared" si="4"/>
        <v>5</v>
      </c>
      <c r="E49" s="4">
        <v>7.4421189999999999</v>
      </c>
      <c r="F49" s="4">
        <v>7.5850429999999998</v>
      </c>
      <c r="G49" s="4">
        <v>7.3365799999999997</v>
      </c>
      <c r="H49" s="5">
        <f t="shared" si="5"/>
        <v>7.4545806666666676</v>
      </c>
      <c r="I49" s="4">
        <f t="shared" si="6"/>
        <v>284.82667934279971</v>
      </c>
      <c r="J49" s="4"/>
      <c r="K49" s="4"/>
      <c r="L49" s="4">
        <f t="shared" si="7"/>
        <v>2.2699996979680411E-4</v>
      </c>
      <c r="M49" s="4" t="s">
        <v>300</v>
      </c>
      <c r="N49" s="4" t="s">
        <v>299</v>
      </c>
      <c r="O49" s="4" t="s">
        <v>298</v>
      </c>
      <c r="P49" s="4">
        <v>177</v>
      </c>
      <c r="Q49" s="4">
        <v>3</v>
      </c>
      <c r="R49" s="4">
        <v>7</v>
      </c>
      <c r="S49" s="4">
        <v>7</v>
      </c>
      <c r="T49" s="4">
        <v>29.3</v>
      </c>
      <c r="U49" s="4">
        <v>36.914000000000001</v>
      </c>
      <c r="V49" s="4">
        <v>338</v>
      </c>
      <c r="W49" s="6">
        <v>8.3389999999999998E-83</v>
      </c>
      <c r="X49" s="4">
        <v>6.7322248346757601</v>
      </c>
      <c r="Y49" s="4" t="s">
        <v>513</v>
      </c>
      <c r="Z49" s="4">
        <v>5.1830989401001304</v>
      </c>
      <c r="AA49" s="4">
        <v>4.4909131583109003</v>
      </c>
      <c r="AB49" s="4">
        <v>5.0562567358501402</v>
      </c>
      <c r="AC49" s="4">
        <v>5.3369797752006596</v>
      </c>
      <c r="AD49" s="4">
        <v>5.4213241774638599</v>
      </c>
      <c r="AE49" s="4">
        <v>6.2359322539862898</v>
      </c>
      <c r="AF49" s="4">
        <v>6.1974735350147796</v>
      </c>
      <c r="AG49" s="4">
        <v>6.1213299979360896</v>
      </c>
      <c r="AH49" s="4">
        <v>3.64397420059138</v>
      </c>
      <c r="AI49" s="4">
        <v>1.7056611378987601</v>
      </c>
      <c r="AJ49" s="4">
        <v>5.3550291328351101</v>
      </c>
      <c r="AK49" s="4">
        <v>2.45458062489827</v>
      </c>
      <c r="AL49" s="4">
        <v>2.0915354894685301</v>
      </c>
      <c r="AM49" s="4">
        <v>0.74891948699951205</v>
      </c>
      <c r="AN49" s="4" t="s">
        <v>301</v>
      </c>
    </row>
    <row r="50" spans="1:40" s="3" customFormat="1">
      <c r="A50" s="4">
        <v>5</v>
      </c>
      <c r="B50" s="4">
        <v>6.7592369999999997</v>
      </c>
      <c r="C50" s="4">
        <v>6.7908900000000001</v>
      </c>
      <c r="D50" s="5">
        <f t="shared" si="4"/>
        <v>6.1833756666666666</v>
      </c>
      <c r="E50" s="4">
        <v>6.8467640000000003</v>
      </c>
      <c r="F50" s="4">
        <v>6.9157799999999998</v>
      </c>
      <c r="G50" s="4">
        <v>6.7400630000000001</v>
      </c>
      <c r="H50" s="5">
        <f t="shared" si="5"/>
        <v>6.8342023333333337</v>
      </c>
      <c r="I50" s="4">
        <f t="shared" si="6"/>
        <v>4.475346508471012</v>
      </c>
      <c r="J50" s="4"/>
      <c r="K50" s="4"/>
      <c r="L50" s="4">
        <f t="shared" si="7"/>
        <v>0.30163113514894246</v>
      </c>
      <c r="M50" s="4" t="s">
        <v>296</v>
      </c>
      <c r="N50" s="4" t="s">
        <v>295</v>
      </c>
      <c r="O50" s="4" t="s">
        <v>294</v>
      </c>
      <c r="P50" s="4">
        <v>179</v>
      </c>
      <c r="Q50" s="4">
        <v>1</v>
      </c>
      <c r="R50" s="4">
        <v>2</v>
      </c>
      <c r="S50" s="4">
        <v>2</v>
      </c>
      <c r="T50" s="4">
        <v>6.5</v>
      </c>
      <c r="U50" s="4">
        <v>29.707000000000001</v>
      </c>
      <c r="V50" s="4">
        <v>277</v>
      </c>
      <c r="W50" s="6">
        <v>1.3819E-7</v>
      </c>
      <c r="X50" s="4">
        <v>6.4477625206274896</v>
      </c>
      <c r="Y50" s="4" t="s">
        <v>513</v>
      </c>
      <c r="Z50" s="4">
        <v>5.5516817225225603</v>
      </c>
      <c r="AA50" s="4">
        <v>5.3603661730532703</v>
      </c>
      <c r="AB50" s="4">
        <v>5.48586332959733</v>
      </c>
      <c r="AC50" s="4">
        <v>5.5921656499780701</v>
      </c>
      <c r="AD50" s="4">
        <v>5.4394748033167799</v>
      </c>
      <c r="AE50" s="4">
        <v>5.6449602172948401</v>
      </c>
      <c r="AF50" s="4">
        <v>5.7148157633837204</v>
      </c>
      <c r="AG50" s="4">
        <v>5.4566089271409099</v>
      </c>
      <c r="AH50" s="4">
        <v>0.52052383148437198</v>
      </c>
      <c r="AI50" s="4">
        <v>0.70620489120483398</v>
      </c>
      <c r="AJ50" s="4">
        <v>0.47529430873183198</v>
      </c>
      <c r="AK50" s="4">
        <v>0.65082613627115904</v>
      </c>
      <c r="AL50" s="4">
        <v>0.25139318820095102</v>
      </c>
      <c r="AM50" s="4">
        <v>-5.5378754933674799E-2</v>
      </c>
      <c r="AN50" s="4" t="s">
        <v>297</v>
      </c>
    </row>
    <row r="51" spans="1:40" s="3" customFormat="1">
      <c r="A51" s="4">
        <v>6.8443969999999998</v>
      </c>
      <c r="B51" s="4">
        <v>6.1547890000000001</v>
      </c>
      <c r="C51" s="4">
        <v>6.4073739999999999</v>
      </c>
      <c r="D51" s="5">
        <f t="shared" si="4"/>
        <v>6.4688533333333327</v>
      </c>
      <c r="E51" s="4">
        <v>7.1511240000000003</v>
      </c>
      <c r="F51" s="4">
        <v>6.7420099999999996</v>
      </c>
      <c r="G51" s="4">
        <v>6.2433610000000002</v>
      </c>
      <c r="H51" s="5">
        <f t="shared" si="5"/>
        <v>6.7121649999999997</v>
      </c>
      <c r="I51" s="4">
        <f t="shared" si="6"/>
        <v>1.7511028975869423</v>
      </c>
      <c r="J51" s="4"/>
      <c r="K51" s="4"/>
      <c r="L51" s="4">
        <f t="shared" si="7"/>
        <v>0.12034226564796566</v>
      </c>
      <c r="M51" s="4" t="s">
        <v>292</v>
      </c>
      <c r="N51" s="4" t="s">
        <v>291</v>
      </c>
      <c r="O51" s="4" t="s">
        <v>290</v>
      </c>
      <c r="P51" s="4">
        <v>180</v>
      </c>
      <c r="Q51" s="4">
        <v>1</v>
      </c>
      <c r="R51" s="4">
        <v>6</v>
      </c>
      <c r="S51" s="4">
        <v>6</v>
      </c>
      <c r="T51" s="4">
        <v>14.1</v>
      </c>
      <c r="U51" s="4">
        <v>64.244</v>
      </c>
      <c r="V51" s="4">
        <v>576</v>
      </c>
      <c r="W51" s="6">
        <v>7.0795000000000004E-26</v>
      </c>
      <c r="X51" s="4">
        <v>6.1482940974347402</v>
      </c>
      <c r="Y51" s="4">
        <v>5.3128752222390503</v>
      </c>
      <c r="Z51" s="4">
        <v>4.8563300503336198</v>
      </c>
      <c r="AA51" s="4">
        <v>4.3723411564023396</v>
      </c>
      <c r="AB51" s="4" t="s">
        <v>513</v>
      </c>
      <c r="AC51" s="4">
        <v>4.5251485067703596</v>
      </c>
      <c r="AD51" s="4">
        <v>4.9891693936229604</v>
      </c>
      <c r="AE51" s="4">
        <v>5.9040660519144996</v>
      </c>
      <c r="AF51" s="4">
        <v>5.0154435879510997</v>
      </c>
      <c r="AG51" s="4">
        <v>4.8428587624452897</v>
      </c>
      <c r="AH51" s="4">
        <v>0.91958181643463199</v>
      </c>
      <c r="AI51" s="4">
        <v>-1.00165065129598</v>
      </c>
      <c r="AJ51" s="4">
        <v>0.29852768432398402</v>
      </c>
      <c r="AK51" s="4">
        <v>0.243311882019043</v>
      </c>
      <c r="AL51" s="4">
        <v>1.0923064007622301</v>
      </c>
      <c r="AM51" s="4">
        <v>1.24496253331502</v>
      </c>
      <c r="AN51" s="4" t="s">
        <v>293</v>
      </c>
    </row>
    <row r="52" spans="1:40" s="3" customFormat="1">
      <c r="A52" s="4">
        <v>5</v>
      </c>
      <c r="B52" s="4">
        <v>6.4696009999999999</v>
      </c>
      <c r="C52" s="4">
        <v>5</v>
      </c>
      <c r="D52" s="5">
        <f t="shared" si="4"/>
        <v>5.4898670000000003</v>
      </c>
      <c r="E52" s="4">
        <v>6.6143169999999998</v>
      </c>
      <c r="F52" s="4">
        <v>6.722321</v>
      </c>
      <c r="G52" s="4">
        <v>5</v>
      </c>
      <c r="H52" s="5">
        <f t="shared" si="5"/>
        <v>6.1122126666666672</v>
      </c>
      <c r="I52" s="4">
        <f t="shared" si="6"/>
        <v>4.1912702687571706</v>
      </c>
      <c r="J52" s="4"/>
      <c r="K52" s="4"/>
      <c r="L52" s="4">
        <f t="shared" si="7"/>
        <v>0.96960380329343399</v>
      </c>
      <c r="M52" s="4" t="s">
        <v>288</v>
      </c>
      <c r="N52" s="4"/>
      <c r="O52" s="4" t="s">
        <v>287</v>
      </c>
      <c r="P52" s="4">
        <v>181</v>
      </c>
      <c r="Q52" s="4">
        <v>1</v>
      </c>
      <c r="R52" s="4">
        <v>3</v>
      </c>
      <c r="S52" s="4">
        <v>3</v>
      </c>
      <c r="T52" s="4">
        <v>19.100000000000001</v>
      </c>
      <c r="U52" s="4">
        <v>18.568999999999999</v>
      </c>
      <c r="V52" s="4">
        <v>173</v>
      </c>
      <c r="W52" s="6">
        <v>9.2055999999999998E-7</v>
      </c>
      <c r="X52" s="4">
        <v>6.76084450905139</v>
      </c>
      <c r="Y52" s="4">
        <v>5.6781722623230602</v>
      </c>
      <c r="Z52" s="4">
        <v>5.8471529674292402</v>
      </c>
      <c r="AA52" s="4">
        <v>5.6102981001411001</v>
      </c>
      <c r="AB52" s="4">
        <v>5.5763759080734197</v>
      </c>
      <c r="AC52" s="4">
        <v>5.7817051227969598</v>
      </c>
      <c r="AD52" s="4">
        <v>5.5654581950959896</v>
      </c>
      <c r="AE52" s="4">
        <v>6.0974308539442399</v>
      </c>
      <c r="AF52" s="4">
        <v>5.9806486492074598</v>
      </c>
      <c r="AG52" s="4">
        <v>5.7926927893341196</v>
      </c>
      <c r="AH52" s="4">
        <v>1.34056896442578E-2</v>
      </c>
      <c r="AI52" s="4">
        <v>-2.7314821879068401E-2</v>
      </c>
      <c r="AJ52" s="4">
        <v>0.34806991510501001</v>
      </c>
      <c r="AK52" s="4">
        <v>0.62234560648600301</v>
      </c>
      <c r="AL52" s="4">
        <v>0.37646519745375701</v>
      </c>
      <c r="AM52" s="4">
        <v>0.64966042836507099</v>
      </c>
      <c r="AN52" s="4" t="s">
        <v>289</v>
      </c>
    </row>
    <row r="53" spans="1:40" s="3" customFormat="1">
      <c r="A53" s="4">
        <v>5</v>
      </c>
      <c r="B53" s="4">
        <v>5</v>
      </c>
      <c r="C53" s="4">
        <v>5</v>
      </c>
      <c r="D53" s="5">
        <f t="shared" si="4"/>
        <v>5</v>
      </c>
      <c r="E53" s="4">
        <v>6.969919</v>
      </c>
      <c r="F53" s="4">
        <v>6.647608</v>
      </c>
      <c r="G53" s="4">
        <v>6.8698059999999996</v>
      </c>
      <c r="H53" s="5">
        <f t="shared" si="5"/>
        <v>6.8291110000000002</v>
      </c>
      <c r="I53" s="4">
        <f t="shared" si="6"/>
        <v>67.47004502895993</v>
      </c>
      <c r="J53" s="4"/>
      <c r="K53" s="4"/>
      <c r="L53" s="4">
        <f t="shared" si="7"/>
        <v>0.11873304171637816</v>
      </c>
      <c r="M53" s="4" t="s">
        <v>285</v>
      </c>
      <c r="N53" s="4" t="s">
        <v>284</v>
      </c>
      <c r="O53" s="4" t="s">
        <v>283</v>
      </c>
      <c r="P53" s="4">
        <v>182</v>
      </c>
      <c r="Q53" s="4">
        <v>3</v>
      </c>
      <c r="R53" s="4">
        <v>4</v>
      </c>
      <c r="S53" s="4">
        <v>4</v>
      </c>
      <c r="T53" s="4">
        <v>10.5</v>
      </c>
      <c r="U53" s="4">
        <v>41.475000000000001</v>
      </c>
      <c r="V53" s="4">
        <v>381</v>
      </c>
      <c r="W53" s="6">
        <v>5.2164000000000003E-12</v>
      </c>
      <c r="X53" s="4">
        <v>6.1077863843159497</v>
      </c>
      <c r="Y53" s="4" t="s">
        <v>513</v>
      </c>
      <c r="Z53" s="4">
        <v>4.4699103380776197</v>
      </c>
      <c r="AA53" s="4">
        <v>4.02877452650009</v>
      </c>
      <c r="AB53" s="4">
        <v>4.3637059728547198</v>
      </c>
      <c r="AC53" s="4">
        <v>4.5897039154284904</v>
      </c>
      <c r="AD53" s="4">
        <v>4.8066208304825002</v>
      </c>
      <c r="AE53" s="4">
        <v>5.6586218431874196</v>
      </c>
      <c r="AF53" s="4">
        <v>5.5539436780624296</v>
      </c>
      <c r="AG53" s="4">
        <v>5.4796760628681396</v>
      </c>
      <c r="AH53" s="4">
        <v>0.92542840624984901</v>
      </c>
      <c r="AI53" s="4">
        <v>0.85842498143514001</v>
      </c>
      <c r="AJ53" s="4">
        <v>4.3633028007422299</v>
      </c>
      <c r="AK53" s="4">
        <v>1.8291109402974399</v>
      </c>
      <c r="AL53" s="4">
        <v>1.0269985731592499</v>
      </c>
      <c r="AM53" s="4">
        <v>0.97068595886230502</v>
      </c>
      <c r="AN53" s="4" t="s">
        <v>286</v>
      </c>
    </row>
    <row r="54" spans="1:40" s="3" customFormat="1">
      <c r="A54" s="4">
        <v>5</v>
      </c>
      <c r="B54" s="4">
        <v>7.0500319999999999</v>
      </c>
      <c r="C54" s="4">
        <v>7.0916670000000002</v>
      </c>
      <c r="D54" s="5">
        <f t="shared" si="4"/>
        <v>6.3805663333333333</v>
      </c>
      <c r="E54" s="4">
        <v>7.2537979999999997</v>
      </c>
      <c r="F54" s="4">
        <v>7.3199589999999999</v>
      </c>
      <c r="G54" s="4">
        <v>6.8987030000000003</v>
      </c>
      <c r="H54" s="5">
        <f t="shared" si="5"/>
        <v>7.1574866666666672</v>
      </c>
      <c r="I54" s="4">
        <f t="shared" si="6"/>
        <v>5.9830183293638264</v>
      </c>
      <c r="J54" s="4"/>
      <c r="K54" s="4"/>
      <c r="L54" s="4">
        <f t="shared" si="7"/>
        <v>0.37205943257815621</v>
      </c>
      <c r="M54" s="4" t="s">
        <v>481</v>
      </c>
      <c r="N54" s="4" t="s">
        <v>480</v>
      </c>
      <c r="O54" s="4" t="s">
        <v>479</v>
      </c>
      <c r="P54" s="4">
        <v>2</v>
      </c>
      <c r="Q54" s="4">
        <v>2</v>
      </c>
      <c r="R54" s="4">
        <v>2</v>
      </c>
      <c r="S54" s="4">
        <v>2</v>
      </c>
      <c r="T54" s="4">
        <v>11.7</v>
      </c>
      <c r="U54" s="4">
        <v>23.766999999999999</v>
      </c>
      <c r="V54" s="4">
        <v>206</v>
      </c>
      <c r="W54" s="6">
        <v>6.2014999999999999E-31</v>
      </c>
      <c r="X54" s="4">
        <v>6.9998349367328698</v>
      </c>
      <c r="Y54" s="4" t="s">
        <v>513</v>
      </c>
      <c r="Z54" s="4">
        <v>6.1018157859917403</v>
      </c>
      <c r="AA54" s="4">
        <v>5.8729483560267903</v>
      </c>
      <c r="AB54" s="4">
        <v>6.1578796743891502</v>
      </c>
      <c r="AC54" s="4">
        <v>6.1230018133060202</v>
      </c>
      <c r="AD54" s="4">
        <v>5.7072208969814699</v>
      </c>
      <c r="AE54" s="4">
        <v>6.3155925337915901</v>
      </c>
      <c r="AF54" s="4">
        <v>6.28189655024606</v>
      </c>
      <c r="AG54" s="4">
        <v>5.8623043467871199</v>
      </c>
      <c r="AH54" s="4">
        <v>0.42938768060441501</v>
      </c>
      <c r="AI54" s="4">
        <v>0.69941711425781306</v>
      </c>
      <c r="AJ54" s="4">
        <v>0.48031240286405402</v>
      </c>
      <c r="AK54" s="4">
        <v>0.77692047754923399</v>
      </c>
      <c r="AL54" s="4">
        <v>0.18530231002171399</v>
      </c>
      <c r="AM54" s="4">
        <v>7.7503363291421906E-2</v>
      </c>
      <c r="AN54" s="4" t="s">
        <v>482</v>
      </c>
    </row>
    <row r="55" spans="1:40" s="3" customFormat="1">
      <c r="A55" s="4">
        <v>5</v>
      </c>
      <c r="B55" s="4">
        <v>5</v>
      </c>
      <c r="C55" s="4">
        <v>6.477468</v>
      </c>
      <c r="D55" s="5">
        <f t="shared" si="4"/>
        <v>5.4924893333333342</v>
      </c>
      <c r="E55" s="4">
        <v>6.8773660000000003</v>
      </c>
      <c r="F55" s="4">
        <v>6.8804020000000001</v>
      </c>
      <c r="G55" s="4">
        <v>7.0695199999999998</v>
      </c>
      <c r="H55" s="5">
        <f t="shared" si="5"/>
        <v>6.9424293333333331</v>
      </c>
      <c r="I55" s="4">
        <f t="shared" si="6"/>
        <v>28.179935841687783</v>
      </c>
      <c r="J55" s="4"/>
      <c r="K55" s="4"/>
      <c r="L55" s="4">
        <f t="shared" si="7"/>
        <v>0.99206129325697234</v>
      </c>
      <c r="M55" s="4" t="s">
        <v>475</v>
      </c>
      <c r="N55" s="4" t="s">
        <v>474</v>
      </c>
      <c r="O55" s="4" t="s">
        <v>473</v>
      </c>
      <c r="P55" s="4">
        <v>9</v>
      </c>
      <c r="Q55" s="4">
        <v>8</v>
      </c>
      <c r="R55" s="4">
        <v>5</v>
      </c>
      <c r="S55" s="4">
        <v>5</v>
      </c>
      <c r="T55" s="4">
        <v>15.5</v>
      </c>
      <c r="U55" s="4">
        <v>46.704000000000001</v>
      </c>
      <c r="V55" s="4">
        <v>412</v>
      </c>
      <c r="W55" s="6">
        <v>1.2642000000000001E-13</v>
      </c>
      <c r="X55" s="4">
        <v>6.1888441465469004</v>
      </c>
      <c r="Y55" s="4" t="s">
        <v>513</v>
      </c>
      <c r="Z55" s="4">
        <v>4.4902956645985297</v>
      </c>
      <c r="AA55" s="4">
        <v>4.79690721095941</v>
      </c>
      <c r="AB55" s="4" t="s">
        <v>513</v>
      </c>
      <c r="AC55" s="4">
        <v>4.7290432350485396</v>
      </c>
      <c r="AD55" s="4">
        <v>4.59593690626917</v>
      </c>
      <c r="AE55" s="4">
        <v>5.6224109137738099</v>
      </c>
      <c r="AF55" s="4">
        <v>5.6935159043830499</v>
      </c>
      <c r="AG55" s="4">
        <v>5.6484868649978699</v>
      </c>
      <c r="AH55" s="4">
        <v>3.4614946795477998E-3</v>
      </c>
      <c r="AI55" s="4">
        <v>-7.3178609212245496E-3</v>
      </c>
      <c r="AJ55" s="4">
        <v>1.36403294138815</v>
      </c>
      <c r="AK55" s="4">
        <v>1.4499397277832</v>
      </c>
      <c r="AL55" s="4">
        <v>1.3891964953478999</v>
      </c>
      <c r="AM55" s="4">
        <v>1.4572575887044299</v>
      </c>
      <c r="AN55" s="4" t="s">
        <v>476</v>
      </c>
    </row>
    <row r="56" spans="1:40" s="3" customFormat="1">
      <c r="A56" s="4">
        <v>5</v>
      </c>
      <c r="B56" s="4">
        <v>6.6986660000000002</v>
      </c>
      <c r="C56" s="4">
        <v>6.7774049999999999</v>
      </c>
      <c r="D56" s="5">
        <f t="shared" si="4"/>
        <v>6.1586903333333325</v>
      </c>
      <c r="E56" s="4">
        <v>7.1631020000000003</v>
      </c>
      <c r="F56" s="4">
        <v>7.2107999999999999</v>
      </c>
      <c r="G56" s="4">
        <v>6.9834100000000001</v>
      </c>
      <c r="H56" s="5">
        <f t="shared" si="5"/>
        <v>7.1191040000000001</v>
      </c>
      <c r="I56" s="4">
        <f t="shared" si="6"/>
        <v>9.128799459904501</v>
      </c>
      <c r="J56" s="4"/>
      <c r="K56" s="4"/>
      <c r="L56" s="4">
        <f t="shared" si="7"/>
        <v>0.32624882375105402</v>
      </c>
      <c r="M56" s="4" t="s">
        <v>281</v>
      </c>
      <c r="N56" s="4" t="s">
        <v>280</v>
      </c>
      <c r="O56" s="4" t="s">
        <v>518</v>
      </c>
      <c r="P56" s="4">
        <v>189</v>
      </c>
      <c r="Q56" s="4">
        <v>3</v>
      </c>
      <c r="R56" s="4">
        <v>2</v>
      </c>
      <c r="S56" s="4">
        <v>2</v>
      </c>
      <c r="T56" s="4">
        <v>16</v>
      </c>
      <c r="U56" s="4">
        <v>16.238</v>
      </c>
      <c r="V56" s="4">
        <v>150</v>
      </c>
      <c r="W56" s="6">
        <v>1.1392999999999999E-5</v>
      </c>
      <c r="X56" s="4">
        <v>7.0734250567459798</v>
      </c>
      <c r="Y56" s="4">
        <v>5.8688442031667298</v>
      </c>
      <c r="Z56" s="4">
        <v>5.9736865327429802</v>
      </c>
      <c r="AA56" s="4">
        <v>5.9016381049805302</v>
      </c>
      <c r="AB56" s="4">
        <v>5.9083831353837502</v>
      </c>
      <c r="AC56" s="4">
        <v>6.0854332974169898</v>
      </c>
      <c r="AD56" s="4">
        <v>5.8359947880586498</v>
      </c>
      <c r="AE56" s="4">
        <v>6.3816384467261598</v>
      </c>
      <c r="AF56" s="4">
        <v>6.4067104586097896</v>
      </c>
      <c r="AG56" s="4">
        <v>6.2286056503550897</v>
      </c>
      <c r="AH56" s="4">
        <v>0.48645104544476597</v>
      </c>
      <c r="AI56" s="4">
        <v>0.65043338139851903</v>
      </c>
      <c r="AJ56" s="4">
        <v>0.75607769112123002</v>
      </c>
      <c r="AK56" s="4">
        <v>0.96041329701741496</v>
      </c>
      <c r="AL56" s="4">
        <v>1.6612903405861601</v>
      </c>
      <c r="AM56" s="4">
        <v>0.30997991561889598</v>
      </c>
      <c r="AN56" s="4" t="s">
        <v>282</v>
      </c>
    </row>
    <row r="57" spans="1:40" s="3" customFormat="1">
      <c r="A57" s="4">
        <v>6.256958</v>
      </c>
      <c r="B57" s="4">
        <v>6.2803279999999999</v>
      </c>
      <c r="C57" s="4">
        <v>5</v>
      </c>
      <c r="D57" s="5">
        <f t="shared" si="4"/>
        <v>5.8457620000000006</v>
      </c>
      <c r="E57" s="4">
        <v>5</v>
      </c>
      <c r="F57" s="4">
        <v>6.2736489999999998</v>
      </c>
      <c r="G57" s="4">
        <v>5</v>
      </c>
      <c r="H57" s="5">
        <f t="shared" si="5"/>
        <v>5.4245496666666666</v>
      </c>
      <c r="I57" s="4">
        <f t="shared" si="6"/>
        <v>0.37912957730036428</v>
      </c>
      <c r="J57" s="4"/>
      <c r="K57" s="4"/>
      <c r="L57" s="4">
        <f t="shared" si="7"/>
        <v>0.11615026355962602</v>
      </c>
      <c r="M57" s="4" t="s">
        <v>398</v>
      </c>
      <c r="N57" s="4" t="s">
        <v>397</v>
      </c>
      <c r="O57" s="4" t="s">
        <v>396</v>
      </c>
      <c r="P57" s="4">
        <v>109</v>
      </c>
      <c r="Q57" s="4">
        <v>3</v>
      </c>
      <c r="R57" s="4">
        <v>6</v>
      </c>
      <c r="S57" s="4">
        <v>6</v>
      </c>
      <c r="T57" s="4">
        <v>12.6</v>
      </c>
      <c r="U57" s="4">
        <v>68.171000000000006</v>
      </c>
      <c r="V57" s="4">
        <v>610</v>
      </c>
      <c r="W57" s="6">
        <v>1.1503E-21</v>
      </c>
      <c r="X57" s="4">
        <v>5.53567380342575</v>
      </c>
      <c r="Y57" s="4">
        <v>4.6710246572724099</v>
      </c>
      <c r="Z57" s="4">
        <v>4.6715338330446796</v>
      </c>
      <c r="AA57" s="4">
        <v>4.6991697338634202</v>
      </c>
      <c r="AB57" s="4">
        <v>3.9605135864904901</v>
      </c>
      <c r="AC57" s="4" t="s">
        <v>513</v>
      </c>
      <c r="AD57" s="4">
        <v>3.8236958844941</v>
      </c>
      <c r="AE57" s="4">
        <v>4.8764372424803</v>
      </c>
      <c r="AF57" s="4">
        <v>4.6613488119743298</v>
      </c>
      <c r="AG57" s="4">
        <v>4.7963800366313798</v>
      </c>
      <c r="AH57" s="4">
        <v>0.93497980039356599</v>
      </c>
      <c r="AI57" s="4">
        <v>-0.84576193491617901</v>
      </c>
      <c r="AJ57" s="4">
        <v>0.28326068267500298</v>
      </c>
      <c r="AK57" s="4">
        <v>-0.42121219635009799</v>
      </c>
      <c r="AL57" s="4">
        <v>0.42724341246478897</v>
      </c>
      <c r="AM57" s="4">
        <v>0.42454973856608103</v>
      </c>
      <c r="AN57" s="4" t="s">
        <v>399</v>
      </c>
    </row>
    <row r="58" spans="1:40" s="3" customFormat="1">
      <c r="A58" s="4">
        <v>7.2744119999999999</v>
      </c>
      <c r="B58" s="4">
        <v>7.2201079999999997</v>
      </c>
      <c r="C58" s="4">
        <v>7.3048570000000002</v>
      </c>
      <c r="D58" s="5">
        <f t="shared" si="4"/>
        <v>7.2664590000000002</v>
      </c>
      <c r="E58" s="4">
        <v>7.3239320000000001</v>
      </c>
      <c r="F58" s="4">
        <v>7.3394909999999998</v>
      </c>
      <c r="G58" s="4">
        <v>7.1952629999999997</v>
      </c>
      <c r="H58" s="5">
        <f t="shared" si="5"/>
        <v>7.2862286666666662</v>
      </c>
      <c r="I58" s="4">
        <f t="shared" si="6"/>
        <v>1.0465733379996411</v>
      </c>
      <c r="J58" s="4"/>
      <c r="K58" s="4"/>
      <c r="L58" s="4">
        <f t="shared" si="7"/>
        <v>0.29805965135987816</v>
      </c>
      <c r="M58" s="4" t="s">
        <v>278</v>
      </c>
      <c r="N58" s="4" t="s">
        <v>277</v>
      </c>
      <c r="O58" s="4" t="s">
        <v>276</v>
      </c>
      <c r="P58" s="4">
        <v>190</v>
      </c>
      <c r="Q58" s="4">
        <v>3</v>
      </c>
      <c r="R58" s="4">
        <v>3</v>
      </c>
      <c r="S58" s="4">
        <v>3</v>
      </c>
      <c r="T58" s="4">
        <v>17.100000000000001</v>
      </c>
      <c r="U58" s="4">
        <v>20.925000000000001</v>
      </c>
      <c r="V58" s="4">
        <v>187</v>
      </c>
      <c r="W58" s="6">
        <v>1.0598999999999999E-15</v>
      </c>
      <c r="X58" s="4">
        <v>7.21240070278012</v>
      </c>
      <c r="Y58" s="4">
        <v>6.2001662463631098</v>
      </c>
      <c r="Z58" s="4">
        <v>6.2145789535705003</v>
      </c>
      <c r="AA58" s="4">
        <v>6.1357367435094696</v>
      </c>
      <c r="AB58" s="4">
        <v>6.2754956314012196</v>
      </c>
      <c r="AC58" s="4">
        <v>6.2511757000067396</v>
      </c>
      <c r="AD58" s="4">
        <v>6.1821863167395401</v>
      </c>
      <c r="AE58" s="4">
        <v>6.42944542087002</v>
      </c>
      <c r="AF58" s="4">
        <v>6.4050559364608404</v>
      </c>
      <c r="AG58" s="4">
        <v>6.1128395108451103</v>
      </c>
      <c r="AH58" s="4">
        <v>0.52569681087703002</v>
      </c>
      <c r="AI58" s="4">
        <v>7.29986826578779E-2</v>
      </c>
      <c r="AJ58" s="4">
        <v>0.14080696366274001</v>
      </c>
      <c r="AK58" s="4">
        <v>1.9769986470540998E-2</v>
      </c>
      <c r="AL58" s="4">
        <v>0.29964269170962199</v>
      </c>
      <c r="AM58" s="4">
        <v>-5.3228696187336902E-2</v>
      </c>
      <c r="AN58" s="4" t="s">
        <v>279</v>
      </c>
    </row>
    <row r="59" spans="1:40">
      <c r="A59" s="4">
        <v>5</v>
      </c>
      <c r="B59" s="4">
        <v>6.7635329999999998</v>
      </c>
      <c r="C59" s="4">
        <v>6.9568599999999998</v>
      </c>
      <c r="D59" s="5">
        <f t="shared" si="4"/>
        <v>6.240130999999999</v>
      </c>
      <c r="E59" s="4">
        <v>7.1972800000000001</v>
      </c>
      <c r="F59" s="4">
        <v>7.1910309999999997</v>
      </c>
      <c r="G59" s="4">
        <v>7.0512300000000003</v>
      </c>
      <c r="H59" s="5">
        <f t="shared" si="5"/>
        <v>7.1465136666666664</v>
      </c>
      <c r="I59" s="4">
        <f t="shared" si="6"/>
        <v>8.0608839104524161</v>
      </c>
      <c r="J59" s="4"/>
      <c r="K59" s="4"/>
      <c r="L59" s="4">
        <f t="shared" si="7"/>
        <v>0.34484811262072551</v>
      </c>
      <c r="M59" s="4" t="s">
        <v>274</v>
      </c>
      <c r="N59" s="4" t="s">
        <v>273</v>
      </c>
      <c r="O59" s="4" t="s">
        <v>272</v>
      </c>
      <c r="P59" s="4">
        <v>191</v>
      </c>
      <c r="Q59" s="4">
        <v>2</v>
      </c>
      <c r="R59" s="4">
        <v>3</v>
      </c>
      <c r="S59" s="4">
        <v>3</v>
      </c>
      <c r="T59" s="4">
        <v>17.600000000000001</v>
      </c>
      <c r="U59" s="4">
        <v>20.861000000000001</v>
      </c>
      <c r="V59" s="4">
        <v>182</v>
      </c>
      <c r="W59" s="6">
        <v>4.2903000000000002E-7</v>
      </c>
      <c r="X59" s="4">
        <v>7.0429297333431604</v>
      </c>
      <c r="Y59" s="4" t="s">
        <v>513</v>
      </c>
      <c r="Z59" s="4">
        <v>5.9139780058559204</v>
      </c>
      <c r="AA59" s="4">
        <v>5.9045207992383402</v>
      </c>
      <c r="AB59" s="4">
        <v>5.9956395813883399</v>
      </c>
      <c r="AC59" s="4">
        <v>6.0195732020956401</v>
      </c>
      <c r="AD59" s="4">
        <v>5.8837125256168097</v>
      </c>
      <c r="AE59" s="4">
        <v>6.4385423487861102</v>
      </c>
      <c r="AF59" s="4">
        <v>6.3905642095790602</v>
      </c>
      <c r="AG59" s="4">
        <v>6.14980393822702</v>
      </c>
      <c r="AH59" s="4">
        <v>0.462372146594417</v>
      </c>
      <c r="AI59" s="4">
        <v>0.66686407725016295</v>
      </c>
      <c r="AJ59" s="4">
        <v>0.65710204630829305</v>
      </c>
      <c r="AK59" s="4">
        <v>0.90638319651285804</v>
      </c>
      <c r="AL59" s="4">
        <v>1.9163459332514601</v>
      </c>
      <c r="AM59" s="4">
        <v>0.23951911926269501</v>
      </c>
      <c r="AN59" s="4" t="s">
        <v>275</v>
      </c>
    </row>
    <row r="60" spans="1:40">
      <c r="A60" s="4">
        <v>5</v>
      </c>
      <c r="B60" s="4">
        <v>6.8976930000000003</v>
      </c>
      <c r="C60" s="4">
        <v>7.0880299999999998</v>
      </c>
      <c r="D60" s="5">
        <f t="shared" si="4"/>
        <v>6.3285743333333331</v>
      </c>
      <c r="E60" s="4">
        <v>7.3891840000000002</v>
      </c>
      <c r="F60" s="4">
        <v>7.4989030000000003</v>
      </c>
      <c r="G60" s="4">
        <v>7.2541609999999999</v>
      </c>
      <c r="H60" s="5">
        <f t="shared" si="5"/>
        <v>7.3807493333333341</v>
      </c>
      <c r="I60" s="4">
        <f t="shared" si="6"/>
        <v>11.276517546100903</v>
      </c>
      <c r="J60" s="4"/>
      <c r="K60" s="4"/>
      <c r="L60" s="4">
        <f t="shared" si="7"/>
        <v>0.41118626625666327</v>
      </c>
      <c r="M60" s="4" t="s">
        <v>270</v>
      </c>
      <c r="N60" s="4" t="s">
        <v>269</v>
      </c>
      <c r="O60" s="4" t="s">
        <v>268</v>
      </c>
      <c r="P60" s="4">
        <v>192</v>
      </c>
      <c r="Q60" s="4">
        <v>3</v>
      </c>
      <c r="R60" s="4">
        <v>4</v>
      </c>
      <c r="S60" s="4">
        <v>4</v>
      </c>
      <c r="T60" s="4">
        <v>29.2</v>
      </c>
      <c r="U60" s="4">
        <v>14.804</v>
      </c>
      <c r="V60" s="4">
        <v>130</v>
      </c>
      <c r="W60" s="6">
        <v>4.1533999999999998E-13</v>
      </c>
      <c r="X60" s="4">
        <v>7.1612182196910199</v>
      </c>
      <c r="Y60" s="4" t="s">
        <v>513</v>
      </c>
      <c r="Z60" s="4">
        <v>5.9490189900014903</v>
      </c>
      <c r="AA60" s="4">
        <v>5.9434302078619403</v>
      </c>
      <c r="AB60" s="4">
        <v>5.9296998489136996</v>
      </c>
      <c r="AC60" s="4">
        <v>5.9106297401694698</v>
      </c>
      <c r="AD60" s="4">
        <v>5.8496896120070803</v>
      </c>
      <c r="AE60" s="4">
        <v>6.4304459511088501</v>
      </c>
      <c r="AF60" s="4">
        <v>6.6351116222520004</v>
      </c>
      <c r="AG60" s="4">
        <v>6.5243831385171802</v>
      </c>
      <c r="AH60" s="4">
        <v>0.38596139933513901</v>
      </c>
      <c r="AI60" s="4">
        <v>0.61147658030191998</v>
      </c>
      <c r="AJ60" s="4">
        <v>0.71767290471811795</v>
      </c>
      <c r="AK60" s="4">
        <v>1.05217504501343</v>
      </c>
      <c r="AL60" s="4">
        <v>2.3680032825799202</v>
      </c>
      <c r="AM60" s="4">
        <v>0.44069846471150798</v>
      </c>
      <c r="AN60" s="4" t="s">
        <v>271</v>
      </c>
    </row>
    <row r="61" spans="1:40">
      <c r="A61" s="4">
        <v>6.9261109999999997</v>
      </c>
      <c r="B61" s="4">
        <v>5</v>
      </c>
      <c r="C61" s="4">
        <v>6.8268389999999997</v>
      </c>
      <c r="D61" s="5">
        <f t="shared" si="4"/>
        <v>6.2509833333333331</v>
      </c>
      <c r="E61" s="4">
        <v>5</v>
      </c>
      <c r="F61" s="4">
        <v>7.0493730000000001</v>
      </c>
      <c r="G61" s="4">
        <v>6.9184970000000003</v>
      </c>
      <c r="H61" s="5">
        <f t="shared" si="5"/>
        <v>6.3226233333333326</v>
      </c>
      <c r="I61" s="4">
        <f t="shared" si="6"/>
        <v>1.1793426371219815</v>
      </c>
      <c r="J61" s="4"/>
      <c r="K61" s="4"/>
      <c r="L61" s="4">
        <f t="shared" si="7"/>
        <v>0.95837034872462734</v>
      </c>
      <c r="M61" s="4" t="s">
        <v>266</v>
      </c>
      <c r="N61" s="4" t="s">
        <v>265</v>
      </c>
      <c r="O61" s="4" t="s">
        <v>264</v>
      </c>
      <c r="P61" s="4">
        <v>195</v>
      </c>
      <c r="Q61" s="4">
        <v>2</v>
      </c>
      <c r="R61" s="4">
        <v>2</v>
      </c>
      <c r="S61" s="4">
        <v>2</v>
      </c>
      <c r="T61" s="4">
        <v>15.3</v>
      </c>
      <c r="U61" s="4">
        <v>13.878</v>
      </c>
      <c r="V61" s="4">
        <v>124</v>
      </c>
      <c r="W61" s="6">
        <v>7.6923999999999994E-6</v>
      </c>
      <c r="X61" s="4">
        <v>7.0361096670605798</v>
      </c>
      <c r="Y61" s="4">
        <v>6.1526246394476196</v>
      </c>
      <c r="Z61" s="4">
        <v>5.8909795969896903</v>
      </c>
      <c r="AA61" s="4">
        <v>5.8882300556623601</v>
      </c>
      <c r="AB61" s="4">
        <v>5.827969890086</v>
      </c>
      <c r="AC61" s="4">
        <v>6.2024065726393802</v>
      </c>
      <c r="AD61" s="4">
        <v>5.8416284744855798</v>
      </c>
      <c r="AE61" s="4">
        <v>6.2227684793485798</v>
      </c>
      <c r="AF61" s="4">
        <v>6.3102258491835004</v>
      </c>
      <c r="AG61" s="4">
        <v>6.0866089445729497</v>
      </c>
      <c r="AH61" s="4">
        <v>1.8466631499507301E-2</v>
      </c>
      <c r="AI61" s="4">
        <v>5.0495942433674799E-2</v>
      </c>
      <c r="AJ61" s="4">
        <v>2.63511085529952E-2</v>
      </c>
      <c r="AK61" s="4">
        <v>7.1640173594157197E-2</v>
      </c>
      <c r="AL61" s="4">
        <v>7.4324421930381697E-3</v>
      </c>
      <c r="AM61" s="4">
        <v>2.1144231160482401E-2</v>
      </c>
      <c r="AN61" s="4" t="s">
        <v>267</v>
      </c>
    </row>
    <row r="62" spans="1:40">
      <c r="A62" s="4">
        <v>7.518974</v>
      </c>
      <c r="B62" s="4">
        <v>7.7026289999999999</v>
      </c>
      <c r="C62" s="4">
        <v>8.0160719999999994</v>
      </c>
      <c r="D62" s="5">
        <f t="shared" si="4"/>
        <v>7.7458916666666662</v>
      </c>
      <c r="E62" s="4">
        <v>7.7238499999999997</v>
      </c>
      <c r="F62" s="4">
        <v>7.9448179999999997</v>
      </c>
      <c r="G62" s="4">
        <v>7.7766650000000004</v>
      </c>
      <c r="H62" s="5">
        <f t="shared" si="5"/>
        <v>7.8151110000000008</v>
      </c>
      <c r="I62" s="4">
        <f t="shared" si="6"/>
        <v>1.1727875131828627</v>
      </c>
      <c r="J62" s="4"/>
      <c r="K62" s="4"/>
      <c r="L62" s="4">
        <f t="shared" si="7"/>
        <v>0.40358680493254195</v>
      </c>
      <c r="M62" s="4" t="s">
        <v>262</v>
      </c>
      <c r="N62" s="4" t="s">
        <v>261</v>
      </c>
      <c r="O62" s="4" t="s">
        <v>260</v>
      </c>
      <c r="P62" s="4">
        <v>196</v>
      </c>
      <c r="Q62" s="4">
        <v>2</v>
      </c>
      <c r="R62" s="4">
        <v>5</v>
      </c>
      <c r="S62" s="4">
        <v>5</v>
      </c>
      <c r="T62" s="4">
        <v>33.799999999999997</v>
      </c>
      <c r="U62" s="4">
        <v>15.734999999999999</v>
      </c>
      <c r="V62" s="4">
        <v>142</v>
      </c>
      <c r="W62" s="6">
        <v>1.5682999999999999E-28</v>
      </c>
      <c r="X62" s="4">
        <v>7.9611219686468599</v>
      </c>
      <c r="Y62" s="4">
        <v>6.8573023360449996</v>
      </c>
      <c r="Z62" s="4">
        <v>6.9639813285116299</v>
      </c>
      <c r="AA62" s="4">
        <v>7.03758584282662</v>
      </c>
      <c r="AB62" s="4">
        <v>7.0104271727170504</v>
      </c>
      <c r="AC62" s="4">
        <v>7.02218083941366</v>
      </c>
      <c r="AD62" s="4">
        <v>6.9080719746832298</v>
      </c>
      <c r="AE62" s="4">
        <v>7.0841471331544499</v>
      </c>
      <c r="AF62" s="4">
        <v>7.2436332445061398</v>
      </c>
      <c r="AG62" s="4">
        <v>6.7487615372999503</v>
      </c>
      <c r="AH62" s="4">
        <v>0.39406304124251801</v>
      </c>
      <c r="AI62" s="4">
        <v>0.14097801844278901</v>
      </c>
      <c r="AJ62" s="4">
        <v>0.16303064909051601</v>
      </c>
      <c r="AK62" s="4">
        <v>6.9219112396240207E-2</v>
      </c>
      <c r="AL62" s="4">
        <v>0.38317601406669</v>
      </c>
      <c r="AM62" s="4">
        <v>-7.1758906046548901E-2</v>
      </c>
      <c r="AN62" s="4" t="s">
        <v>263</v>
      </c>
    </row>
    <row r="63" spans="1:40">
      <c r="A63" s="4">
        <v>5</v>
      </c>
      <c r="B63" s="4">
        <v>6.785444</v>
      </c>
      <c r="C63" s="4">
        <v>6.9733770000000002</v>
      </c>
      <c r="D63" s="5">
        <f t="shared" si="4"/>
        <v>6.252940333333334</v>
      </c>
      <c r="E63" s="4">
        <v>7.2105860000000002</v>
      </c>
      <c r="F63" s="4">
        <v>7.0796510000000001</v>
      </c>
      <c r="G63" s="4">
        <v>6.9749119999999998</v>
      </c>
      <c r="H63" s="5">
        <f t="shared" si="5"/>
        <v>7.0883830000000003</v>
      </c>
      <c r="I63" s="4">
        <f t="shared" si="6"/>
        <v>6.8460909853813492</v>
      </c>
      <c r="J63" s="4"/>
      <c r="K63" s="4"/>
      <c r="L63" s="4">
        <f t="shared" si="7"/>
        <v>0.25518483289015403</v>
      </c>
      <c r="M63" s="4" t="s">
        <v>392</v>
      </c>
      <c r="N63" s="4" t="s">
        <v>391</v>
      </c>
      <c r="O63" s="4" t="s">
        <v>390</v>
      </c>
      <c r="P63" s="4">
        <v>114</v>
      </c>
      <c r="Q63" s="4">
        <v>5</v>
      </c>
      <c r="R63" s="4">
        <v>4</v>
      </c>
      <c r="S63" s="4">
        <v>4</v>
      </c>
      <c r="T63" s="4">
        <v>12.6</v>
      </c>
      <c r="U63" s="4">
        <v>29.873999999999999</v>
      </c>
      <c r="V63" s="4">
        <v>262</v>
      </c>
      <c r="W63" s="6">
        <v>1.6339999999999999E-9</v>
      </c>
      <c r="X63" s="4">
        <v>6.7306127224220598</v>
      </c>
      <c r="Y63" s="4" t="s">
        <v>513</v>
      </c>
      <c r="Z63" s="4">
        <v>5.5484754085266097</v>
      </c>
      <c r="AA63" s="4">
        <v>5.3989637361255198</v>
      </c>
      <c r="AB63" s="4">
        <v>5.8037574670671903</v>
      </c>
      <c r="AC63" s="4">
        <v>5.73339790936142</v>
      </c>
      <c r="AD63" s="4">
        <v>5.7517408738108999</v>
      </c>
      <c r="AE63" s="4">
        <v>6.1805272829134097</v>
      </c>
      <c r="AF63" s="4">
        <v>5.9641936086451697</v>
      </c>
      <c r="AG63" s="4">
        <v>5.7746994040769204</v>
      </c>
      <c r="AH63" s="4">
        <v>0.59314514181553102</v>
      </c>
      <c r="AI63" s="4">
        <v>0.83891391754150402</v>
      </c>
      <c r="AJ63" s="4">
        <v>0.58998898454681503</v>
      </c>
      <c r="AK63" s="4">
        <v>0.835442860921224</v>
      </c>
      <c r="AL63" s="4">
        <v>1.2154523840309701E-2</v>
      </c>
      <c r="AM63" s="4">
        <v>-3.4710566202802401E-3</v>
      </c>
      <c r="AN63" s="4" t="s">
        <v>393</v>
      </c>
    </row>
    <row r="64" spans="1:40">
      <c r="A64" s="4">
        <v>5</v>
      </c>
      <c r="B64" s="4">
        <v>7.6373600000000001</v>
      </c>
      <c r="C64" s="4">
        <v>7.7506170000000001</v>
      </c>
      <c r="D64" s="5">
        <f t="shared" si="4"/>
        <v>6.7959923333333334</v>
      </c>
      <c r="E64" s="4">
        <v>7.5907080000000002</v>
      </c>
      <c r="F64" s="4">
        <v>7.4213399999999998</v>
      </c>
      <c r="G64" s="4">
        <v>7.1783149999999996</v>
      </c>
      <c r="H64" s="5">
        <f t="shared" si="5"/>
        <v>7.3967876666666657</v>
      </c>
      <c r="I64" s="4">
        <f t="shared" si="6"/>
        <v>3.9883690122514408</v>
      </c>
      <c r="J64" s="4"/>
      <c r="K64" s="4"/>
      <c r="L64" s="4">
        <f t="shared" si="7"/>
        <v>0.55353225774147674</v>
      </c>
      <c r="M64" s="4" t="s">
        <v>258</v>
      </c>
      <c r="N64" s="4" t="s">
        <v>257</v>
      </c>
      <c r="O64" s="4" t="s">
        <v>517</v>
      </c>
      <c r="P64" s="4">
        <v>197</v>
      </c>
      <c r="Q64" s="4">
        <v>4</v>
      </c>
      <c r="R64" s="4">
        <v>4</v>
      </c>
      <c r="S64" s="4">
        <v>4</v>
      </c>
      <c r="T64" s="4">
        <v>23.4</v>
      </c>
      <c r="U64" s="4">
        <v>16.047000000000001</v>
      </c>
      <c r="V64" s="4">
        <v>141</v>
      </c>
      <c r="W64" s="6">
        <v>1.2371E-8</v>
      </c>
      <c r="X64" s="4">
        <v>7.7795387738702804</v>
      </c>
      <c r="Y64" s="4">
        <v>6.3642131836315601</v>
      </c>
      <c r="Z64" s="4">
        <v>6.9946734183864097</v>
      </c>
      <c r="AA64" s="4">
        <v>6.8046708961771998</v>
      </c>
      <c r="AB64" s="4">
        <v>6.7430705446702897</v>
      </c>
      <c r="AC64" s="4">
        <v>6.8173471759768498</v>
      </c>
      <c r="AD64" s="4">
        <v>6.5468756593912296</v>
      </c>
      <c r="AE64" s="4">
        <v>7.1406651399767398</v>
      </c>
      <c r="AF64" s="4">
        <v>7.0001736830584598</v>
      </c>
      <c r="AG64" s="4">
        <v>6.3365597901747197</v>
      </c>
      <c r="AH64" s="4">
        <v>0.25685706502751998</v>
      </c>
      <c r="AI64" s="4">
        <v>0.58089399337768599</v>
      </c>
      <c r="AJ64" s="4">
        <v>0.26461440637179701</v>
      </c>
      <c r="AK64" s="4">
        <v>0.60079590479532796</v>
      </c>
      <c r="AL64" s="4">
        <v>5.47727152637148E-2</v>
      </c>
      <c r="AM64" s="4">
        <v>1.9901911417642599E-2</v>
      </c>
      <c r="AN64" s="4" t="s">
        <v>259</v>
      </c>
    </row>
    <row r="65" spans="1:40">
      <c r="A65" s="4">
        <v>5</v>
      </c>
      <c r="B65" s="4">
        <v>6.4081039999999998</v>
      </c>
      <c r="C65" s="4">
        <v>6.8728150000000001</v>
      </c>
      <c r="D65" s="5">
        <f t="shared" si="4"/>
        <v>6.0936396666666672</v>
      </c>
      <c r="E65" s="4">
        <v>7.3520469999999998</v>
      </c>
      <c r="F65" s="4">
        <v>7.2130130000000001</v>
      </c>
      <c r="G65" s="4">
        <v>7.3768510000000003</v>
      </c>
      <c r="H65" s="5">
        <f t="shared" si="5"/>
        <v>7.3139703333333328</v>
      </c>
      <c r="I65" s="4">
        <f t="shared" si="6"/>
        <v>16.608509783851375</v>
      </c>
      <c r="J65" s="4"/>
      <c r="K65" s="4"/>
      <c r="L65" s="4">
        <f t="shared" si="7"/>
        <v>0.37454947654670512</v>
      </c>
      <c r="M65" s="4" t="s">
        <v>255</v>
      </c>
      <c r="N65" s="4" t="s">
        <v>254</v>
      </c>
      <c r="O65" s="4" t="s">
        <v>253</v>
      </c>
      <c r="P65" s="4">
        <v>198</v>
      </c>
      <c r="Q65" s="4">
        <v>2</v>
      </c>
      <c r="R65" s="4">
        <v>5</v>
      </c>
      <c r="S65" s="4">
        <v>5</v>
      </c>
      <c r="T65" s="4">
        <v>26.3</v>
      </c>
      <c r="U65" s="4">
        <v>22.016999999999999</v>
      </c>
      <c r="V65" s="4">
        <v>194</v>
      </c>
      <c r="W65" s="6">
        <v>3.5055999999999999E-12</v>
      </c>
      <c r="X65" s="4">
        <v>6.9351494048731599</v>
      </c>
      <c r="Y65" s="4">
        <v>5.0417084208914398</v>
      </c>
      <c r="Z65" s="4">
        <v>5.4376713047707304</v>
      </c>
      <c r="AA65" s="4">
        <v>5.6945350042539404</v>
      </c>
      <c r="AB65" s="4">
        <v>5.7565220053905497</v>
      </c>
      <c r="AC65" s="4">
        <v>5.6441331957468304</v>
      </c>
      <c r="AD65" s="4">
        <v>5.6791916052188904</v>
      </c>
      <c r="AE65" s="4">
        <v>6.4021065568272002</v>
      </c>
      <c r="AF65" s="4">
        <v>6.2982634325401099</v>
      </c>
      <c r="AG65" s="4">
        <v>6.2388737370178697</v>
      </c>
      <c r="AH65" s="4">
        <v>0.42649080554274099</v>
      </c>
      <c r="AI65" s="4">
        <v>0.56439129511515296</v>
      </c>
      <c r="AJ65" s="4">
        <v>1.0130358570547799</v>
      </c>
      <c r="AK65" s="4">
        <v>1.2203305562337201</v>
      </c>
      <c r="AL65" s="4">
        <v>3.1089650814401502</v>
      </c>
      <c r="AM65" s="4">
        <v>0.65593926111857104</v>
      </c>
      <c r="AN65" s="4" t="s">
        <v>256</v>
      </c>
    </row>
    <row r="66" spans="1:40">
      <c r="A66" s="4">
        <v>5</v>
      </c>
      <c r="B66" s="4">
        <v>6.8010739999999998</v>
      </c>
      <c r="C66" s="4">
        <v>6.8587239999999996</v>
      </c>
      <c r="D66" s="5">
        <f t="shared" ref="D66:D97" si="8">AVERAGE(A66:C66)</f>
        <v>6.2199326666666659</v>
      </c>
      <c r="E66" s="4">
        <v>6.724259</v>
      </c>
      <c r="F66" s="4">
        <v>6.7165710000000001</v>
      </c>
      <c r="G66" s="4">
        <v>6.8158830000000004</v>
      </c>
      <c r="H66" s="5">
        <f t="shared" ref="H66:H97" si="9">AVERAGE(E66:G66)</f>
        <v>6.7522376666666668</v>
      </c>
      <c r="I66" s="4">
        <f t="shared" ref="I66:I97" si="10">POWER(10,(H66-D66))</f>
        <v>3.4064733840791752</v>
      </c>
      <c r="J66" s="4"/>
      <c r="K66" s="4"/>
      <c r="L66" s="4">
        <f t="shared" ref="L66:L97" si="11">POWER(10, -AH66)</f>
        <v>0.35183780246454455</v>
      </c>
      <c r="M66" s="4" t="s">
        <v>251</v>
      </c>
      <c r="N66" s="4" t="s">
        <v>250</v>
      </c>
      <c r="O66" s="4" t="s">
        <v>249</v>
      </c>
      <c r="P66" s="4">
        <v>199</v>
      </c>
      <c r="Q66" s="4">
        <v>2</v>
      </c>
      <c r="R66" s="4">
        <v>2</v>
      </c>
      <c r="S66" s="4">
        <v>2</v>
      </c>
      <c r="T66" s="4">
        <v>12</v>
      </c>
      <c r="U66" s="4">
        <v>15.503</v>
      </c>
      <c r="V66" s="4">
        <v>133</v>
      </c>
      <c r="W66" s="4">
        <v>2.2159E-4</v>
      </c>
      <c r="X66" s="4">
        <v>6.8969724076599404</v>
      </c>
      <c r="Y66" s="4">
        <v>5.46181355362262</v>
      </c>
      <c r="Z66" s="4">
        <v>6.0511525224473797</v>
      </c>
      <c r="AA66" s="4">
        <v>5.8974456392389198</v>
      </c>
      <c r="AB66" s="4">
        <v>6.0097057883905203</v>
      </c>
      <c r="AC66" s="4">
        <v>5.9565045903167002</v>
      </c>
      <c r="AD66" s="4">
        <v>5.9082758637719097</v>
      </c>
      <c r="AE66" s="4">
        <v>6.0137638547339298</v>
      </c>
      <c r="AF66" s="4">
        <v>5.9709230732262597</v>
      </c>
      <c r="AG66" s="4">
        <v>5.9910133079172398</v>
      </c>
      <c r="AH66" s="4">
        <v>0.45365750052450399</v>
      </c>
      <c r="AI66" s="4">
        <v>0.64302968978881803</v>
      </c>
      <c r="AJ66" s="4">
        <v>0.36368453461850597</v>
      </c>
      <c r="AK66" s="4">
        <v>0.53230524063110396</v>
      </c>
      <c r="AL66" s="4">
        <v>1.24142334928527</v>
      </c>
      <c r="AM66" s="4">
        <v>-0.110724449157715</v>
      </c>
      <c r="AN66" s="4" t="s">
        <v>252</v>
      </c>
    </row>
    <row r="67" spans="1:40">
      <c r="A67" s="4">
        <v>5</v>
      </c>
      <c r="B67" s="4">
        <v>5</v>
      </c>
      <c r="C67" s="4">
        <v>6.7875519999999998</v>
      </c>
      <c r="D67" s="5">
        <f t="shared" si="8"/>
        <v>5.5958506666666663</v>
      </c>
      <c r="E67" s="4">
        <v>7.0915609999999996</v>
      </c>
      <c r="F67" s="4">
        <v>6.8470789999999999</v>
      </c>
      <c r="G67" s="4">
        <v>5</v>
      </c>
      <c r="H67" s="5">
        <f t="shared" si="9"/>
        <v>6.3128799999999998</v>
      </c>
      <c r="I67" s="4">
        <f t="shared" si="10"/>
        <v>5.2122991508567162</v>
      </c>
      <c r="J67" s="4"/>
      <c r="K67" s="4"/>
      <c r="L67" s="4">
        <f t="shared" si="11"/>
        <v>0.95554707039744147</v>
      </c>
      <c r="M67" s="4" t="s">
        <v>247</v>
      </c>
      <c r="N67" s="4" t="s">
        <v>246</v>
      </c>
      <c r="O67" s="4" t="s">
        <v>245</v>
      </c>
      <c r="P67" s="4">
        <v>200</v>
      </c>
      <c r="Q67" s="4">
        <v>3</v>
      </c>
      <c r="R67" s="4">
        <v>2</v>
      </c>
      <c r="S67" s="4">
        <v>2</v>
      </c>
      <c r="T67" s="4">
        <v>8.6</v>
      </c>
      <c r="U67" s="4">
        <v>34.436999999999998</v>
      </c>
      <c r="V67" s="4">
        <v>301</v>
      </c>
      <c r="W67" s="6">
        <v>2.4759E-12</v>
      </c>
      <c r="X67" s="4">
        <v>6.69392031636733</v>
      </c>
      <c r="Y67" s="4">
        <v>4.0029432068763304</v>
      </c>
      <c r="Z67" s="4">
        <v>5.8061188970277904</v>
      </c>
      <c r="AA67" s="4">
        <v>5.6789824709969201</v>
      </c>
      <c r="AB67" s="4">
        <v>5.5905520599221497</v>
      </c>
      <c r="AC67" s="4">
        <v>5.6191559647371596</v>
      </c>
      <c r="AD67" s="4">
        <v>5.4464594965946898</v>
      </c>
      <c r="AE67" s="4">
        <v>6.1178014079973302</v>
      </c>
      <c r="AF67" s="4">
        <v>5.9469874339927999</v>
      </c>
      <c r="AG67" s="4">
        <v>5.7266620192213002</v>
      </c>
      <c r="AH67" s="4">
        <v>1.9747914668242699E-2</v>
      </c>
      <c r="AI67" s="4">
        <v>-4.8010190327961902E-2</v>
      </c>
      <c r="AJ67" s="4">
        <v>0.33226329314240099</v>
      </c>
      <c r="AK67" s="4">
        <v>0.71702925364176495</v>
      </c>
      <c r="AL67" s="4">
        <v>0.37373373652526598</v>
      </c>
      <c r="AM67" s="4">
        <v>0.76503944396972701</v>
      </c>
      <c r="AN67" s="4" t="s">
        <v>248</v>
      </c>
    </row>
    <row r="68" spans="1:40">
      <c r="A68" s="4">
        <v>6.6756409999999997</v>
      </c>
      <c r="B68" s="4">
        <v>6.8553129999999998</v>
      </c>
      <c r="C68" s="4">
        <v>6.9844689999999998</v>
      </c>
      <c r="D68" s="5">
        <f t="shared" si="8"/>
        <v>6.8384743333333331</v>
      </c>
      <c r="E68" s="4">
        <v>6.6465699999999996</v>
      </c>
      <c r="F68" s="4">
        <v>6.765028</v>
      </c>
      <c r="G68" s="4">
        <v>6.7135239999999996</v>
      </c>
      <c r="H68" s="5">
        <f t="shared" si="9"/>
        <v>6.7083739999999992</v>
      </c>
      <c r="I68" s="4">
        <f t="shared" si="10"/>
        <v>0.74113899911465264</v>
      </c>
      <c r="J68" s="4"/>
      <c r="K68" s="4"/>
      <c r="L68" s="4">
        <f t="shared" si="11"/>
        <v>0.26229111450432757</v>
      </c>
      <c r="M68" s="4" t="s">
        <v>243</v>
      </c>
      <c r="N68" s="4" t="s">
        <v>242</v>
      </c>
      <c r="O68" s="4" t="s">
        <v>241</v>
      </c>
      <c r="P68" s="4">
        <v>204</v>
      </c>
      <c r="Q68" s="4">
        <v>2</v>
      </c>
      <c r="R68" s="4">
        <v>3</v>
      </c>
      <c r="S68" s="4">
        <v>2</v>
      </c>
      <c r="T68" s="4">
        <v>5.2</v>
      </c>
      <c r="U68" s="4">
        <v>44.720999999999997</v>
      </c>
      <c r="V68" s="4">
        <v>407</v>
      </c>
      <c r="W68" s="6">
        <v>5.1674000000000002E-9</v>
      </c>
      <c r="X68" s="4">
        <v>6.3852844547752099</v>
      </c>
      <c r="Y68" s="4">
        <v>5.36871445906863</v>
      </c>
      <c r="Z68" s="4">
        <v>5.5654345703077599</v>
      </c>
      <c r="AA68" s="4">
        <v>5.4715264014088296</v>
      </c>
      <c r="AB68" s="4">
        <v>5.2846111823697699</v>
      </c>
      <c r="AC68" s="4">
        <v>5.2636597352174599</v>
      </c>
      <c r="AD68" s="4">
        <v>5.3726358805817203</v>
      </c>
      <c r="AE68" s="4">
        <v>5.48451337429261</v>
      </c>
      <c r="AF68" s="4">
        <v>5.5609939898680398</v>
      </c>
      <c r="AG68" s="4">
        <v>5.3972967767296796</v>
      </c>
      <c r="AH68" s="4">
        <v>0.58121642152212105</v>
      </c>
      <c r="AI68" s="4">
        <v>-0.13371960322062201</v>
      </c>
      <c r="AJ68" s="4">
        <v>0.60841160142282202</v>
      </c>
      <c r="AK68" s="4">
        <v>-0.13010040918985999</v>
      </c>
      <c r="AL68" s="4">
        <v>1.9874160649609399E-2</v>
      </c>
      <c r="AM68" s="4">
        <v>3.6191940307617201E-3</v>
      </c>
      <c r="AN68" s="4" t="s">
        <v>244</v>
      </c>
    </row>
    <row r="69" spans="1:40">
      <c r="A69" s="4">
        <v>5</v>
      </c>
      <c r="B69" s="4">
        <v>7.4266740000000002</v>
      </c>
      <c r="C69" s="4">
        <v>5</v>
      </c>
      <c r="D69" s="5">
        <f t="shared" si="8"/>
        <v>5.8088913333333325</v>
      </c>
      <c r="E69" s="4">
        <v>7.3557579999999998</v>
      </c>
      <c r="F69" s="4">
        <v>7.5006620000000002</v>
      </c>
      <c r="G69" s="4">
        <v>5</v>
      </c>
      <c r="H69" s="5">
        <f t="shared" si="9"/>
        <v>6.6188066666666669</v>
      </c>
      <c r="I69" s="4">
        <f t="shared" si="10"/>
        <v>6.4552836958802322</v>
      </c>
      <c r="J69" s="4"/>
      <c r="K69" s="4"/>
      <c r="L69" s="4">
        <f t="shared" si="11"/>
        <v>9.5558686901788023E-2</v>
      </c>
      <c r="M69" s="4" t="s">
        <v>235</v>
      </c>
      <c r="N69" s="4" t="s">
        <v>234</v>
      </c>
      <c r="O69" s="4" t="s">
        <v>516</v>
      </c>
      <c r="P69" s="4">
        <v>207</v>
      </c>
      <c r="Q69" s="4">
        <v>4</v>
      </c>
      <c r="R69" s="4">
        <v>2</v>
      </c>
      <c r="S69" s="4">
        <v>2</v>
      </c>
      <c r="T69" s="4">
        <v>31.9</v>
      </c>
      <c r="U69" s="4">
        <v>13.803000000000001</v>
      </c>
      <c r="V69" s="4">
        <v>119</v>
      </c>
      <c r="W69" s="6">
        <v>2.1733E-17</v>
      </c>
      <c r="X69" s="4">
        <v>7.8360961462438103</v>
      </c>
      <c r="Y69" s="4">
        <v>5.8582543930367104</v>
      </c>
      <c r="Z69" s="4">
        <v>6.8935398435646604</v>
      </c>
      <c r="AA69" s="4">
        <v>6.5397659031831097</v>
      </c>
      <c r="AB69" s="4">
        <v>7.1425771609205304</v>
      </c>
      <c r="AC69" s="4">
        <v>6.9868881274980499</v>
      </c>
      <c r="AD69" s="4">
        <v>6.8462071755411698</v>
      </c>
      <c r="AE69" s="4">
        <v>6.8939891108895299</v>
      </c>
      <c r="AF69" s="4">
        <v>7.0972920240919004</v>
      </c>
      <c r="AG69" s="4">
        <v>6.7480484099116396</v>
      </c>
      <c r="AH69" s="4">
        <v>1.0197298266411401</v>
      </c>
      <c r="AI69" s="4">
        <v>1.7586755752563501</v>
      </c>
      <c r="AJ69" s="4">
        <v>0.285328688343371</v>
      </c>
      <c r="AK69" s="4">
        <v>0.809915224711101</v>
      </c>
      <c r="AL69" s="4">
        <v>0.51273410900092098</v>
      </c>
      <c r="AM69" s="4">
        <v>-0.94876035054524699</v>
      </c>
      <c r="AN69" s="4" t="s">
        <v>236</v>
      </c>
    </row>
    <row r="70" spans="1:40">
      <c r="A70" s="4">
        <v>5</v>
      </c>
      <c r="B70" s="4">
        <v>5</v>
      </c>
      <c r="C70" s="4">
        <v>5</v>
      </c>
      <c r="D70" s="5">
        <f t="shared" si="8"/>
        <v>5</v>
      </c>
      <c r="E70" s="4">
        <v>6.6059939999999999</v>
      </c>
      <c r="F70" s="4">
        <v>6.2366890000000001</v>
      </c>
      <c r="G70" s="4">
        <v>5</v>
      </c>
      <c r="H70" s="5">
        <f t="shared" si="9"/>
        <v>5.9475610000000003</v>
      </c>
      <c r="I70" s="4">
        <f t="shared" si="10"/>
        <v>8.8625969690804745</v>
      </c>
      <c r="J70" s="4"/>
      <c r="K70" s="4"/>
      <c r="L70" s="4">
        <f t="shared" si="11"/>
        <v>0.37390096630008629</v>
      </c>
      <c r="M70" s="4" t="s">
        <v>232</v>
      </c>
      <c r="N70" s="4" t="s">
        <v>231</v>
      </c>
      <c r="O70" s="4" t="s">
        <v>230</v>
      </c>
      <c r="P70" s="4">
        <v>208</v>
      </c>
      <c r="Q70" s="4">
        <v>2</v>
      </c>
      <c r="R70" s="4">
        <v>3</v>
      </c>
      <c r="S70" s="4">
        <v>3</v>
      </c>
      <c r="T70" s="4">
        <v>21.7</v>
      </c>
      <c r="U70" s="4">
        <v>22.920999999999999</v>
      </c>
      <c r="V70" s="4">
        <v>207</v>
      </c>
      <c r="W70" s="6">
        <v>2.3085E-27</v>
      </c>
      <c r="X70" s="4">
        <v>6.0566380973796496</v>
      </c>
      <c r="Y70" s="4">
        <v>4.8406454894893898</v>
      </c>
      <c r="Z70" s="4">
        <v>4.8026642829725104</v>
      </c>
      <c r="AA70" s="4">
        <v>4.5361542596834399</v>
      </c>
      <c r="AB70" s="4">
        <v>4.7423322823571503</v>
      </c>
      <c r="AC70" s="4">
        <v>4.7096938697277899</v>
      </c>
      <c r="AD70" s="4">
        <v>4.8695778435841497</v>
      </c>
      <c r="AE70" s="4">
        <v>5.6579827609120601</v>
      </c>
      <c r="AF70" s="4">
        <v>5.3410980386240503</v>
      </c>
      <c r="AG70" s="4">
        <v>5.0691498898487799</v>
      </c>
      <c r="AH70" s="4">
        <v>0.42724341246478797</v>
      </c>
      <c r="AI70" s="4">
        <v>0.38132747014363599</v>
      </c>
      <c r="AJ70" s="4">
        <v>0.91085014070106396</v>
      </c>
      <c r="AK70" s="4">
        <v>0.94756094614664699</v>
      </c>
      <c r="AL70" s="4">
        <v>0.38615351028433098</v>
      </c>
      <c r="AM70" s="4">
        <v>0.56623347600301199</v>
      </c>
      <c r="AN70" s="4" t="s">
        <v>233</v>
      </c>
    </row>
    <row r="71" spans="1:40">
      <c r="A71" s="4">
        <v>5</v>
      </c>
      <c r="B71" s="4">
        <v>6.1875489999999997</v>
      </c>
      <c r="C71" s="4">
        <v>6.3788340000000003</v>
      </c>
      <c r="D71" s="5">
        <f t="shared" si="8"/>
        <v>5.8554610000000009</v>
      </c>
      <c r="E71" s="4">
        <v>7.0667359999999997</v>
      </c>
      <c r="F71" s="4">
        <v>7.0450489999999997</v>
      </c>
      <c r="G71" s="4">
        <v>7.0990929999999999</v>
      </c>
      <c r="H71" s="5">
        <f t="shared" si="9"/>
        <v>7.070292666666667</v>
      </c>
      <c r="I71" s="4">
        <f t="shared" si="10"/>
        <v>16.399540008322546</v>
      </c>
      <c r="J71" s="4"/>
      <c r="K71" s="4"/>
      <c r="L71" s="4">
        <f t="shared" si="11"/>
        <v>0.2654709608085884</v>
      </c>
      <c r="M71" s="4" t="s">
        <v>228</v>
      </c>
      <c r="N71" s="4" t="s">
        <v>227</v>
      </c>
      <c r="O71" s="4" t="s">
        <v>226</v>
      </c>
      <c r="P71" s="4">
        <v>210</v>
      </c>
      <c r="Q71" s="4">
        <v>1</v>
      </c>
      <c r="R71" s="4">
        <v>5</v>
      </c>
      <c r="S71" s="4">
        <v>5</v>
      </c>
      <c r="T71" s="4">
        <v>27.5</v>
      </c>
      <c r="U71" s="4">
        <v>25.187999999999999</v>
      </c>
      <c r="V71" s="4">
        <v>218</v>
      </c>
      <c r="W71" s="6">
        <v>3.0975000000000001E-54</v>
      </c>
      <c r="X71" s="4">
        <v>6.4940292986917401</v>
      </c>
      <c r="Y71" s="4" t="s">
        <v>513</v>
      </c>
      <c r="Z71" s="4">
        <v>5.0469631541234197</v>
      </c>
      <c r="AA71" s="4">
        <v>5.0662140754712404</v>
      </c>
      <c r="AB71" s="4">
        <v>5.0595255527386902</v>
      </c>
      <c r="AC71" s="4">
        <v>5.1985471250645103</v>
      </c>
      <c r="AD71" s="4">
        <v>5.21576970841764</v>
      </c>
      <c r="AE71" s="4">
        <v>5.85833263399293</v>
      </c>
      <c r="AF71" s="4">
        <v>5.9906362757264899</v>
      </c>
      <c r="AG71" s="4">
        <v>5.8773079826362604</v>
      </c>
      <c r="AH71" s="4">
        <v>0.57598297835026002</v>
      </c>
      <c r="AI71" s="4">
        <v>0.56009515126546305</v>
      </c>
      <c r="AJ71" s="4">
        <v>1.31808290680185</v>
      </c>
      <c r="AK71" s="4">
        <v>1.21483182907104</v>
      </c>
      <c r="AL71" s="4">
        <v>4.0206308974216798</v>
      </c>
      <c r="AM71" s="4">
        <v>0.65473667780558198</v>
      </c>
      <c r="AN71" s="4" t="s">
        <v>229</v>
      </c>
    </row>
    <row r="72" spans="1:40">
      <c r="A72" s="4">
        <v>5</v>
      </c>
      <c r="B72" s="4">
        <v>6.5946249999999997</v>
      </c>
      <c r="C72" s="4">
        <v>6.6670980000000002</v>
      </c>
      <c r="D72" s="5">
        <f t="shared" si="8"/>
        <v>6.0872409999999997</v>
      </c>
      <c r="E72" s="4">
        <v>6.6931289999999999</v>
      </c>
      <c r="F72" s="4">
        <v>6.6522759999999996</v>
      </c>
      <c r="G72" s="4">
        <v>6.6627390000000002</v>
      </c>
      <c r="H72" s="5">
        <f t="shared" si="9"/>
        <v>6.6693813333333338</v>
      </c>
      <c r="I72" s="4">
        <f t="shared" si="10"/>
        <v>3.8206770822097544</v>
      </c>
      <c r="J72" s="4"/>
      <c r="K72" s="4"/>
      <c r="L72" s="4">
        <f t="shared" si="11"/>
        <v>0.99711682626283649</v>
      </c>
      <c r="M72" s="4" t="s">
        <v>224</v>
      </c>
      <c r="N72" s="4" t="s">
        <v>223</v>
      </c>
      <c r="O72" s="4" t="s">
        <v>222</v>
      </c>
      <c r="P72" s="4">
        <v>214</v>
      </c>
      <c r="Q72" s="4">
        <v>1</v>
      </c>
      <c r="R72" s="4">
        <v>2</v>
      </c>
      <c r="S72" s="4">
        <v>2</v>
      </c>
      <c r="T72" s="4">
        <v>21.8</v>
      </c>
      <c r="U72" s="4">
        <v>12.06</v>
      </c>
      <c r="V72" s="4">
        <v>101</v>
      </c>
      <c r="W72" s="6">
        <v>6.2889000000000004E-33</v>
      </c>
      <c r="X72" s="4">
        <v>6.7837249675153704</v>
      </c>
      <c r="Y72" s="4">
        <v>5.3076243818481199</v>
      </c>
      <c r="Z72" s="4">
        <v>5.8849368971038603</v>
      </c>
      <c r="AA72" s="4">
        <v>5.7807132542587398</v>
      </c>
      <c r="AB72" s="4">
        <v>5.8467761338615603</v>
      </c>
      <c r="AC72" s="4">
        <v>5.9003015698244496</v>
      </c>
      <c r="AD72" s="4">
        <v>5.0233347825383099</v>
      </c>
      <c r="AE72" s="4">
        <v>6.0917021217171499</v>
      </c>
      <c r="AF72" s="4">
        <v>5.9422015811511804</v>
      </c>
      <c r="AG72" s="4">
        <v>5.8976490803277803</v>
      </c>
      <c r="AH72" s="4">
        <v>1.2539549993789199E-3</v>
      </c>
      <c r="AI72" s="4">
        <v>2.96179453531842E-3</v>
      </c>
      <c r="AJ72" s="4">
        <v>0.46221642419672798</v>
      </c>
      <c r="AK72" s="4">
        <v>0.58214012781778901</v>
      </c>
      <c r="AL72" s="4">
        <v>0.45797432959900503</v>
      </c>
      <c r="AM72" s="4">
        <v>0.57917833328247104</v>
      </c>
      <c r="AN72" s="4" t="s">
        <v>225</v>
      </c>
    </row>
    <row r="73" spans="1:40">
      <c r="A73" s="4">
        <v>7.0774410000000003</v>
      </c>
      <c r="B73" s="4">
        <v>7.0452839999999997</v>
      </c>
      <c r="C73" s="4">
        <v>7.2196889999999998</v>
      </c>
      <c r="D73" s="5">
        <f t="shared" si="8"/>
        <v>7.1141379999999996</v>
      </c>
      <c r="E73" s="4">
        <v>7.0802659999999999</v>
      </c>
      <c r="F73" s="4">
        <v>7.1791210000000003</v>
      </c>
      <c r="G73" s="4">
        <v>7.0377049999999999</v>
      </c>
      <c r="H73" s="5">
        <f t="shared" si="9"/>
        <v>7.0990306666666667</v>
      </c>
      <c r="I73" s="4">
        <f t="shared" si="10"/>
        <v>0.96581215468345949</v>
      </c>
      <c r="J73" s="4"/>
      <c r="K73" s="4"/>
      <c r="L73" s="4">
        <f t="shared" si="11"/>
        <v>0.52160852930180968</v>
      </c>
      <c r="M73" s="4" t="s">
        <v>220</v>
      </c>
      <c r="N73" s="4" t="s">
        <v>219</v>
      </c>
      <c r="O73" s="4" t="s">
        <v>218</v>
      </c>
      <c r="P73" s="4">
        <v>215</v>
      </c>
      <c r="Q73" s="4">
        <v>2</v>
      </c>
      <c r="R73" s="4">
        <v>5</v>
      </c>
      <c r="S73" s="4">
        <v>5</v>
      </c>
      <c r="T73" s="4">
        <v>33.799999999999997</v>
      </c>
      <c r="U73" s="4">
        <v>17.085000000000001</v>
      </c>
      <c r="V73" s="4">
        <v>151</v>
      </c>
      <c r="W73" s="6">
        <v>1.5337E-12</v>
      </c>
      <c r="X73" s="4">
        <v>7.1050671488101198</v>
      </c>
      <c r="Y73" s="4">
        <v>6.1682322295134204</v>
      </c>
      <c r="Z73" s="4">
        <v>6.1344321248958398</v>
      </c>
      <c r="AA73" s="4">
        <v>6.0945060664544499</v>
      </c>
      <c r="AB73" s="4">
        <v>6.0110626947297296</v>
      </c>
      <c r="AC73" s="4">
        <v>6.0555694400609896</v>
      </c>
      <c r="AD73" s="4">
        <v>6.0624691658142504</v>
      </c>
      <c r="AE73" s="4">
        <v>6.2903685556172704</v>
      </c>
      <c r="AF73" s="4">
        <v>6.37655870900584</v>
      </c>
      <c r="AG73" s="4">
        <v>6.0041063232796601</v>
      </c>
      <c r="AH73" s="4">
        <v>0.28265531566872698</v>
      </c>
      <c r="AI73" s="4">
        <v>-5.6597391764322297E-2</v>
      </c>
      <c r="AJ73" s="4">
        <v>7.8261574865242906E-2</v>
      </c>
      <c r="AK73" s="4">
        <v>-1.51074727376299E-2</v>
      </c>
      <c r="AL73" s="4">
        <v>0.220257587518878</v>
      </c>
      <c r="AM73" s="4">
        <v>4.1489919026692398E-2</v>
      </c>
      <c r="AN73" s="4" t="s">
        <v>221</v>
      </c>
    </row>
    <row r="74" spans="1:40">
      <c r="A74" s="4">
        <v>8.3151299999999999</v>
      </c>
      <c r="B74" s="4">
        <v>8.5526800000000005</v>
      </c>
      <c r="C74" s="4">
        <v>8.5314530000000008</v>
      </c>
      <c r="D74" s="5">
        <f t="shared" si="8"/>
        <v>8.4664209999999986</v>
      </c>
      <c r="E74" s="4">
        <v>8.5853140000000003</v>
      </c>
      <c r="F74" s="4">
        <v>8.6702639999999995</v>
      </c>
      <c r="G74" s="4">
        <v>8.4168070000000004</v>
      </c>
      <c r="H74" s="5">
        <f t="shared" si="9"/>
        <v>8.5574616666666667</v>
      </c>
      <c r="I74" s="4">
        <f t="shared" si="10"/>
        <v>1.2332203046732679</v>
      </c>
      <c r="J74" s="4"/>
      <c r="K74" s="4"/>
      <c r="L74" s="4">
        <f t="shared" si="11"/>
        <v>0.64644402518194921</v>
      </c>
      <c r="M74" s="4" t="s">
        <v>216</v>
      </c>
      <c r="N74" s="4" t="s">
        <v>215</v>
      </c>
      <c r="O74" s="4" t="s">
        <v>214</v>
      </c>
      <c r="P74" s="4">
        <v>216</v>
      </c>
      <c r="Q74" s="4">
        <v>18</v>
      </c>
      <c r="R74" s="4">
        <v>7</v>
      </c>
      <c r="S74" s="4">
        <v>7</v>
      </c>
      <c r="T74" s="4">
        <v>51</v>
      </c>
      <c r="U74" s="4">
        <v>17.812000000000001</v>
      </c>
      <c r="V74" s="4">
        <v>157</v>
      </c>
      <c r="W74" s="6">
        <v>4.7142999999999998E-49</v>
      </c>
      <c r="X74" s="4">
        <v>8.5551549310631891</v>
      </c>
      <c r="Y74" s="4">
        <v>7.0903638794717203</v>
      </c>
      <c r="Z74" s="4">
        <v>7.7807276453543004</v>
      </c>
      <c r="AA74" s="4">
        <v>7.60526193784965</v>
      </c>
      <c r="AB74" s="4">
        <v>7.7277038836853498</v>
      </c>
      <c r="AC74" s="4">
        <v>7.3105871148903603</v>
      </c>
      <c r="AD74" s="4">
        <v>7.4295584994614199</v>
      </c>
      <c r="AE74" s="4">
        <v>7.6332158853590899</v>
      </c>
      <c r="AF74" s="4">
        <v>7.7010236967652297</v>
      </c>
      <c r="AG74" s="4">
        <v>7.7169544086351403</v>
      </c>
      <c r="AH74" s="4">
        <v>0.18946907419741901</v>
      </c>
      <c r="AI74" s="4">
        <v>-7.86298116048183E-2</v>
      </c>
      <c r="AJ74" s="4">
        <v>0.35638657441496302</v>
      </c>
      <c r="AK74" s="4">
        <v>9.1040611267089802E-2</v>
      </c>
      <c r="AL74" s="4">
        <v>0.463849795290939</v>
      </c>
      <c r="AM74" s="4">
        <v>0.16967042287190801</v>
      </c>
      <c r="AN74" s="4" t="s">
        <v>217</v>
      </c>
    </row>
    <row r="75" spans="1:40">
      <c r="A75" s="4">
        <v>5</v>
      </c>
      <c r="B75" s="4">
        <v>6.4085450000000002</v>
      </c>
      <c r="C75" s="4">
        <v>5</v>
      </c>
      <c r="D75" s="5">
        <f t="shared" si="8"/>
        <v>5.4695150000000003</v>
      </c>
      <c r="E75" s="4">
        <v>6.8375880000000002</v>
      </c>
      <c r="F75" s="4">
        <v>6.5666609999999999</v>
      </c>
      <c r="G75" s="4">
        <v>6.9052509999999998</v>
      </c>
      <c r="H75" s="5">
        <f t="shared" si="9"/>
        <v>6.7698333333333336</v>
      </c>
      <c r="I75" s="4">
        <f t="shared" si="10"/>
        <v>19.967253576029584</v>
      </c>
      <c r="J75" s="4"/>
      <c r="K75" s="4"/>
      <c r="L75" s="4">
        <f t="shared" si="11"/>
        <v>0.10241073675895068</v>
      </c>
      <c r="M75" s="4" t="s">
        <v>212</v>
      </c>
      <c r="N75" s="4" t="s">
        <v>211</v>
      </c>
      <c r="O75" s="4" t="s">
        <v>210</v>
      </c>
      <c r="P75" s="4">
        <v>217</v>
      </c>
      <c r="Q75" s="4">
        <v>5</v>
      </c>
      <c r="R75" s="4">
        <v>3</v>
      </c>
      <c r="S75" s="4">
        <v>3</v>
      </c>
      <c r="T75" s="4">
        <v>12</v>
      </c>
      <c r="U75" s="4">
        <v>28.170999999999999</v>
      </c>
      <c r="V75" s="4">
        <v>242</v>
      </c>
      <c r="W75" s="6">
        <v>6.8344000000000002E-11</v>
      </c>
      <c r="X75" s="4">
        <v>6.3809886564321099</v>
      </c>
      <c r="Y75" s="4">
        <v>5.2110938310589603</v>
      </c>
      <c r="Z75" s="4">
        <v>5.4056707217213296</v>
      </c>
      <c r="AA75" s="4">
        <v>5.4541433271745898</v>
      </c>
      <c r="AB75" s="4">
        <v>5.3742716432759803</v>
      </c>
      <c r="AC75" s="4">
        <v>5.39614701930702</v>
      </c>
      <c r="AD75" s="4">
        <v>5.3922043563708604</v>
      </c>
      <c r="AE75" s="4">
        <v>5.4925369002881297</v>
      </c>
      <c r="AF75" s="4">
        <v>5.32842038034895</v>
      </c>
      <c r="AG75" s="4">
        <v>5.6496560788561698</v>
      </c>
      <c r="AH75" s="4">
        <v>0.98965450946637101</v>
      </c>
      <c r="AI75" s="4">
        <v>0.998814423878987</v>
      </c>
      <c r="AJ75" s="4">
        <v>1.26892790433327</v>
      </c>
      <c r="AK75" s="4">
        <v>1.3003184000651</v>
      </c>
      <c r="AL75" s="4">
        <v>1.1897720960242399</v>
      </c>
      <c r="AM75" s="4">
        <v>0.30150397618611602</v>
      </c>
      <c r="AN75" s="4" t="s">
        <v>213</v>
      </c>
    </row>
    <row r="76" spans="1:40">
      <c r="A76" s="4">
        <v>7.0468070000000003</v>
      </c>
      <c r="B76" s="4">
        <v>7.0679999999999996</v>
      </c>
      <c r="C76" s="4">
        <v>7.2345930000000003</v>
      </c>
      <c r="D76" s="5">
        <f t="shared" si="8"/>
        <v>7.1164666666666667</v>
      </c>
      <c r="E76" s="4">
        <v>7.1520130000000002</v>
      </c>
      <c r="F76" s="4">
        <v>7.199865</v>
      </c>
      <c r="G76" s="4">
        <v>6.9603950000000001</v>
      </c>
      <c r="H76" s="5">
        <f t="shared" si="9"/>
        <v>7.1040909999999995</v>
      </c>
      <c r="I76" s="4">
        <f t="shared" si="10"/>
        <v>0.9719061568992684</v>
      </c>
      <c r="J76" s="4"/>
      <c r="K76" s="4"/>
      <c r="L76" s="4">
        <f t="shared" si="11"/>
        <v>0.71343380002814427</v>
      </c>
      <c r="M76" s="4" t="s">
        <v>208</v>
      </c>
      <c r="N76" s="4" t="s">
        <v>207</v>
      </c>
      <c r="O76" s="4" t="s">
        <v>206</v>
      </c>
      <c r="P76" s="4">
        <v>219</v>
      </c>
      <c r="Q76" s="4">
        <v>1</v>
      </c>
      <c r="R76" s="4">
        <v>2</v>
      </c>
      <c r="S76" s="4">
        <v>2</v>
      </c>
      <c r="T76" s="4">
        <v>11.6</v>
      </c>
      <c r="U76" s="4">
        <v>21.975999999999999</v>
      </c>
      <c r="V76" s="4">
        <v>198</v>
      </c>
      <c r="W76" s="6">
        <v>1.669E-6</v>
      </c>
      <c r="X76" s="4">
        <v>7.0661767857720097</v>
      </c>
      <c r="Y76" s="4">
        <v>5.9488040459328104</v>
      </c>
      <c r="Z76" s="4">
        <v>5.9991044306137802</v>
      </c>
      <c r="AA76" s="4">
        <v>5.94685983888556</v>
      </c>
      <c r="AB76" s="4">
        <v>6.2710279942623197</v>
      </c>
      <c r="AC76" s="4">
        <v>6.0008243766056104</v>
      </c>
      <c r="AD76" s="4">
        <v>5.8109848224082299</v>
      </c>
      <c r="AE76" s="4">
        <v>6.38379741955666</v>
      </c>
      <c r="AF76" s="4">
        <v>6.3129386090131403</v>
      </c>
      <c r="AG76" s="4">
        <v>5.9463539972262698</v>
      </c>
      <c r="AH76" s="4">
        <v>0.14664631913842499</v>
      </c>
      <c r="AI76" s="4">
        <v>4.3508529663085903E-2</v>
      </c>
      <c r="AJ76" s="4">
        <v>4.4868056914674798E-2</v>
      </c>
      <c r="AK76" s="4">
        <v>-1.23761494954424E-2</v>
      </c>
      <c r="AL76" s="4">
        <v>0.17959763673248599</v>
      </c>
      <c r="AM76" s="4">
        <v>-5.5884679158528398E-2</v>
      </c>
      <c r="AN76" s="4" t="s">
        <v>209</v>
      </c>
    </row>
    <row r="77" spans="1:40">
      <c r="A77" s="4">
        <v>5</v>
      </c>
      <c r="B77" s="4">
        <v>7.4192780000000003</v>
      </c>
      <c r="C77" s="4">
        <v>7.5719529999999997</v>
      </c>
      <c r="D77" s="5">
        <f t="shared" si="8"/>
        <v>6.6637436666666661</v>
      </c>
      <c r="E77" s="4">
        <v>7.5158610000000001</v>
      </c>
      <c r="F77" s="4">
        <v>7.4960990000000001</v>
      </c>
      <c r="G77" s="4">
        <v>7.597772</v>
      </c>
      <c r="H77" s="5">
        <f t="shared" si="9"/>
        <v>7.5365773333333337</v>
      </c>
      <c r="I77" s="4">
        <f t="shared" si="10"/>
        <v>7.4616292577332866</v>
      </c>
      <c r="J77" s="4"/>
      <c r="K77" s="4"/>
      <c r="L77" s="4">
        <f t="shared" si="11"/>
        <v>0.35174634054957021</v>
      </c>
      <c r="M77" s="4" t="s">
        <v>204</v>
      </c>
      <c r="N77" s="4" t="s">
        <v>203</v>
      </c>
      <c r="O77" s="4" t="s">
        <v>202</v>
      </c>
      <c r="P77" s="4">
        <v>220</v>
      </c>
      <c r="Q77" s="4">
        <v>1</v>
      </c>
      <c r="R77" s="4">
        <v>4</v>
      </c>
      <c r="S77" s="4">
        <v>4</v>
      </c>
      <c r="T77" s="4">
        <v>12.5</v>
      </c>
      <c r="U77" s="4">
        <v>32.645000000000003</v>
      </c>
      <c r="V77" s="4">
        <v>303</v>
      </c>
      <c r="W77" s="6">
        <v>4.4679000000000003E-9</v>
      </c>
      <c r="X77" s="4">
        <v>7.16145784697175</v>
      </c>
      <c r="Y77" s="4">
        <v>5.5894469132961904</v>
      </c>
      <c r="Z77" s="4">
        <v>6.1873232693750504</v>
      </c>
      <c r="AA77" s="4">
        <v>6.2295282637876701</v>
      </c>
      <c r="AB77" s="4">
        <v>6.1857404175749604</v>
      </c>
      <c r="AC77" s="4">
        <v>6.2561161466543798</v>
      </c>
      <c r="AD77" s="4">
        <v>6.12856080655932</v>
      </c>
      <c r="AE77" s="4">
        <v>6.3768870566640503</v>
      </c>
      <c r="AF77" s="4">
        <v>6.4523845212062803</v>
      </c>
      <c r="AG77" s="4">
        <v>5.9920318745770196</v>
      </c>
      <c r="AH77" s="4">
        <v>0.45377041212319702</v>
      </c>
      <c r="AI77" s="4">
        <v>0.87727944056193097</v>
      </c>
      <c r="AJ77" s="4">
        <v>0.45077920151744499</v>
      </c>
      <c r="AK77" s="4">
        <v>0.87283341089884503</v>
      </c>
      <c r="AL77" s="4">
        <v>4.5526712622910602E-2</v>
      </c>
      <c r="AM77" s="4">
        <v>-4.4460296630859401E-3</v>
      </c>
      <c r="AN77" s="4" t="s">
        <v>205</v>
      </c>
    </row>
    <row r="78" spans="1:40">
      <c r="A78" s="4">
        <v>5</v>
      </c>
      <c r="B78" s="4">
        <v>6.7718740000000004</v>
      </c>
      <c r="C78" s="4">
        <v>6.6852220000000004</v>
      </c>
      <c r="D78" s="5">
        <f t="shared" si="8"/>
        <v>6.152365333333333</v>
      </c>
      <c r="E78" s="4">
        <v>6.7028530000000002</v>
      </c>
      <c r="F78" s="4">
        <v>6.7998159999999999</v>
      </c>
      <c r="G78" s="4">
        <v>5</v>
      </c>
      <c r="H78" s="5">
        <f t="shared" si="9"/>
        <v>6.1675563333333336</v>
      </c>
      <c r="I78" s="4">
        <f t="shared" si="10"/>
        <v>1.0355975158599944</v>
      </c>
      <c r="J78" s="4"/>
      <c r="K78" s="4"/>
      <c r="L78" s="4">
        <f t="shared" si="11"/>
        <v>0.42193766360690954</v>
      </c>
      <c r="M78" s="4" t="s">
        <v>419</v>
      </c>
      <c r="N78" s="4" t="s">
        <v>418</v>
      </c>
      <c r="O78" s="4" t="s">
        <v>520</v>
      </c>
      <c r="P78" s="4">
        <v>57</v>
      </c>
      <c r="Q78" s="4">
        <v>4</v>
      </c>
      <c r="R78" s="4">
        <v>3</v>
      </c>
      <c r="S78" s="4">
        <v>3</v>
      </c>
      <c r="T78" s="4">
        <v>28.3</v>
      </c>
      <c r="U78" s="4">
        <v>17.129000000000001</v>
      </c>
      <c r="V78" s="4">
        <v>152</v>
      </c>
      <c r="W78" s="6">
        <v>2.3031000000000002E-25</v>
      </c>
      <c r="X78" s="4">
        <v>6.7407652123275197</v>
      </c>
      <c r="Y78" s="4">
        <v>4.9669110433356503</v>
      </c>
      <c r="Z78" s="4">
        <v>5.9051750160992897</v>
      </c>
      <c r="AA78" s="4">
        <v>5.5978048424042903</v>
      </c>
      <c r="AB78" s="4">
        <v>5.9667094656250201</v>
      </c>
      <c r="AC78" s="4">
        <v>5.7099564855093403</v>
      </c>
      <c r="AD78" s="4">
        <v>5.6151711989245499</v>
      </c>
      <c r="AE78" s="4">
        <v>5.9669110433356503</v>
      </c>
      <c r="AF78" s="4">
        <v>5.9752663314709098</v>
      </c>
      <c r="AG78" s="4">
        <v>5.6900985744039803</v>
      </c>
      <c r="AH78" s="4">
        <v>0.37475170626878901</v>
      </c>
      <c r="AI78" s="4">
        <v>0.527723789215088</v>
      </c>
      <c r="AJ78" s="4">
        <v>6.0678813105283303E-3</v>
      </c>
      <c r="AK78" s="4">
        <v>1.5190919240315501E-2</v>
      </c>
      <c r="AL78" s="4">
        <v>0.35685510449997798</v>
      </c>
      <c r="AM78" s="4">
        <v>-0.51253286997477199</v>
      </c>
      <c r="AN78" s="4" t="s">
        <v>420</v>
      </c>
    </row>
    <row r="79" spans="1:40">
      <c r="A79" s="4">
        <v>8.7027059999999992</v>
      </c>
      <c r="B79" s="4">
        <v>8.5944699999999994</v>
      </c>
      <c r="C79" s="4">
        <v>8.9374719999999996</v>
      </c>
      <c r="D79" s="5">
        <f t="shared" si="8"/>
        <v>8.7448826666666672</v>
      </c>
      <c r="E79" s="4">
        <v>8.4696300000000004</v>
      </c>
      <c r="F79" s="4">
        <v>8.5082740000000001</v>
      </c>
      <c r="G79" s="4">
        <v>8.7267109999999999</v>
      </c>
      <c r="H79" s="5">
        <f t="shared" si="9"/>
        <v>8.5682050000000007</v>
      </c>
      <c r="I79" s="4">
        <f t="shared" si="10"/>
        <v>0.6657671051723506</v>
      </c>
      <c r="J79" s="4"/>
      <c r="K79" s="4"/>
      <c r="L79" s="4">
        <f t="shared" si="11"/>
        <v>0.55256994931463532</v>
      </c>
      <c r="M79" s="4" t="s">
        <v>200</v>
      </c>
      <c r="N79" s="4" t="s">
        <v>199</v>
      </c>
      <c r="O79" s="4" t="s">
        <v>198</v>
      </c>
      <c r="P79" s="4">
        <v>232</v>
      </c>
      <c r="Q79" s="4">
        <v>2</v>
      </c>
      <c r="R79" s="4">
        <v>27</v>
      </c>
      <c r="S79" s="4">
        <v>27</v>
      </c>
      <c r="T79" s="4">
        <v>42.8</v>
      </c>
      <c r="U79" s="4">
        <v>91.846999999999994</v>
      </c>
      <c r="V79" s="4">
        <v>810</v>
      </c>
      <c r="W79" s="4">
        <v>0</v>
      </c>
      <c r="X79" s="4">
        <v>7.9223465173657397</v>
      </c>
      <c r="Y79" s="4">
        <v>6.9321692459207904</v>
      </c>
      <c r="Z79" s="4">
        <v>6.9495656408038604</v>
      </c>
      <c r="AA79" s="4">
        <v>7.0801573109701801</v>
      </c>
      <c r="AB79" s="4">
        <v>6.7652735620242801</v>
      </c>
      <c r="AC79" s="4">
        <v>6.8941332216769</v>
      </c>
      <c r="AD79" s="4">
        <v>7.0306806639998998</v>
      </c>
      <c r="AE79" s="4">
        <v>7.0016471913460396</v>
      </c>
      <c r="AF79" s="4">
        <v>6.9441963382348701</v>
      </c>
      <c r="AG79" s="4">
        <v>7.0380635269978598</v>
      </c>
      <c r="AH79" s="4">
        <v>0.25761273722931599</v>
      </c>
      <c r="AI79" s="4">
        <v>-9.9932034810384707E-2</v>
      </c>
      <c r="AJ79" s="4">
        <v>0.61470573912258597</v>
      </c>
      <c r="AK79" s="4">
        <v>-0.17667770385742201</v>
      </c>
      <c r="AL79" s="4">
        <v>0.210458779569238</v>
      </c>
      <c r="AM79" s="4">
        <v>-7.6745669047037196E-2</v>
      </c>
      <c r="AN79" s="4" t="s">
        <v>201</v>
      </c>
    </row>
    <row r="80" spans="1:40">
      <c r="A80" s="4">
        <v>6.8066009999999997</v>
      </c>
      <c r="B80" s="4">
        <v>6.7548529999999998</v>
      </c>
      <c r="C80" s="4">
        <v>6.8725930000000002</v>
      </c>
      <c r="D80" s="5">
        <f t="shared" si="8"/>
        <v>6.8113489999999999</v>
      </c>
      <c r="E80" s="4">
        <v>6.8901810000000001</v>
      </c>
      <c r="F80" s="4">
        <v>6.7379949999999997</v>
      </c>
      <c r="G80" s="4">
        <v>6.812144</v>
      </c>
      <c r="H80" s="5">
        <f t="shared" si="9"/>
        <v>6.8134399999999999</v>
      </c>
      <c r="I80" s="4">
        <f t="shared" si="10"/>
        <v>1.0048263147479752</v>
      </c>
      <c r="J80" s="4"/>
      <c r="K80" s="4"/>
      <c r="L80" s="4">
        <f t="shared" si="11"/>
        <v>0.55826945334205402</v>
      </c>
      <c r="M80" s="4" t="s">
        <v>196</v>
      </c>
      <c r="N80" s="4" t="s">
        <v>195</v>
      </c>
      <c r="O80" s="4" t="s">
        <v>194</v>
      </c>
      <c r="P80" s="4">
        <v>238</v>
      </c>
      <c r="Q80" s="4">
        <v>2</v>
      </c>
      <c r="R80" s="4">
        <v>5</v>
      </c>
      <c r="S80" s="4">
        <v>5</v>
      </c>
      <c r="T80" s="4">
        <v>18.3</v>
      </c>
      <c r="U80" s="4">
        <v>29.803000000000001</v>
      </c>
      <c r="V80" s="4">
        <v>262</v>
      </c>
      <c r="W80" s="6">
        <v>6.6272999999999999E-20</v>
      </c>
      <c r="X80" s="4">
        <v>6.5060041550265799</v>
      </c>
      <c r="Y80" s="4">
        <v>5.39955258660593</v>
      </c>
      <c r="Z80" s="4">
        <v>5.5630418224554798</v>
      </c>
      <c r="AA80" s="4">
        <v>5.4624578964552803</v>
      </c>
      <c r="AB80" s="4">
        <v>5.5461600197057299</v>
      </c>
      <c r="AC80" s="4">
        <v>5.5564713602341502</v>
      </c>
      <c r="AD80" s="4">
        <v>5.4768605998262299</v>
      </c>
      <c r="AE80" s="4">
        <v>5.7448482119837596</v>
      </c>
      <c r="AF80" s="4">
        <v>5.5671087448326899</v>
      </c>
      <c r="AG80" s="4">
        <v>5.5602773518540403</v>
      </c>
      <c r="AH80" s="4">
        <v>0.25315613465704401</v>
      </c>
      <c r="AI80" s="4">
        <v>-2.99131075541181E-2</v>
      </c>
      <c r="AJ80" s="4">
        <v>1.24226505358435E-2</v>
      </c>
      <c r="AK80" s="4">
        <v>2.0910898844403998E-3</v>
      </c>
      <c r="AL80" s="4">
        <v>0.23023763780344</v>
      </c>
      <c r="AM80" s="4">
        <v>3.20041974385585E-2</v>
      </c>
      <c r="AN80" s="4" t="s">
        <v>197</v>
      </c>
    </row>
    <row r="81" spans="1:40">
      <c r="A81" s="4">
        <v>6.8998530000000002</v>
      </c>
      <c r="B81" s="4">
        <v>6.826651</v>
      </c>
      <c r="C81" s="4">
        <v>7.126099</v>
      </c>
      <c r="D81" s="5">
        <f t="shared" si="8"/>
        <v>6.9508676666666673</v>
      </c>
      <c r="E81" s="4">
        <v>7.0218920000000002</v>
      </c>
      <c r="F81" s="4">
        <v>6.9633960000000004</v>
      </c>
      <c r="G81" s="4">
        <v>6.8061319999999998</v>
      </c>
      <c r="H81" s="5">
        <f t="shared" si="9"/>
        <v>6.9304733333333344</v>
      </c>
      <c r="I81" s="4">
        <f t="shared" si="10"/>
        <v>0.9541258596179879</v>
      </c>
      <c r="J81" s="4"/>
      <c r="K81" s="4"/>
      <c r="L81" s="4">
        <f t="shared" si="11"/>
        <v>0.88959058907833821</v>
      </c>
      <c r="M81" s="4" t="s">
        <v>192</v>
      </c>
      <c r="N81" s="4" t="s">
        <v>191</v>
      </c>
      <c r="O81" s="4" t="s">
        <v>515</v>
      </c>
      <c r="P81" s="4">
        <v>244</v>
      </c>
      <c r="Q81" s="4">
        <v>3</v>
      </c>
      <c r="R81" s="4">
        <v>2</v>
      </c>
      <c r="S81" s="4">
        <v>2</v>
      </c>
      <c r="T81" s="4">
        <v>17.899999999999999</v>
      </c>
      <c r="U81" s="4">
        <v>10.84</v>
      </c>
      <c r="V81" s="4">
        <v>95</v>
      </c>
      <c r="W81" s="6">
        <v>3.6944E-7</v>
      </c>
      <c r="X81" s="4">
        <v>7.2571023326591604</v>
      </c>
      <c r="Y81" s="4">
        <v>6.2938485157306596</v>
      </c>
      <c r="Z81" s="4">
        <v>6.2036854708819096</v>
      </c>
      <c r="AA81" s="4">
        <v>6.2871744603744997</v>
      </c>
      <c r="AB81" s="4">
        <v>6.2254385168055002</v>
      </c>
      <c r="AC81" s="4">
        <v>6.3097791644804797</v>
      </c>
      <c r="AD81" s="4">
        <v>6.15054154137409</v>
      </c>
      <c r="AE81" s="4">
        <v>6.5268818064821401</v>
      </c>
      <c r="AF81" s="4">
        <v>6.4209783556949001</v>
      </c>
      <c r="AG81" s="4">
        <v>6.1575172085326102</v>
      </c>
      <c r="AH81" s="4">
        <v>5.0809820111125101E-2</v>
      </c>
      <c r="AI81" s="4">
        <v>-1.51586532592773E-2</v>
      </c>
      <c r="AJ81" s="4">
        <v>6.4039731276713793E-2</v>
      </c>
      <c r="AK81" s="4">
        <v>-2.0394325256347701E-2</v>
      </c>
      <c r="AL81" s="4">
        <v>2.1606829692226701E-2</v>
      </c>
      <c r="AM81" s="4">
        <v>-5.2356719970703099E-3</v>
      </c>
      <c r="AN81" s="4" t="s">
        <v>193</v>
      </c>
    </row>
    <row r="82" spans="1:40">
      <c r="A82" s="4">
        <v>5</v>
      </c>
      <c r="B82" s="4">
        <v>5</v>
      </c>
      <c r="C82" s="4">
        <v>5</v>
      </c>
      <c r="D82" s="5">
        <f t="shared" si="8"/>
        <v>5</v>
      </c>
      <c r="E82" s="4">
        <v>6.8572300000000004</v>
      </c>
      <c r="F82" s="4">
        <v>6.9566480000000004</v>
      </c>
      <c r="G82" s="4">
        <v>7.0085579999999998</v>
      </c>
      <c r="H82" s="5">
        <f t="shared" si="9"/>
        <v>6.9408120000000002</v>
      </c>
      <c r="I82" s="4">
        <f t="shared" si="10"/>
        <v>87.259355308791044</v>
      </c>
      <c r="J82" s="4"/>
      <c r="K82" s="4"/>
      <c r="L82" s="4">
        <f t="shared" si="11"/>
        <v>1</v>
      </c>
      <c r="M82" s="4" t="s">
        <v>189</v>
      </c>
      <c r="N82" s="4" t="s">
        <v>188</v>
      </c>
      <c r="O82" s="4" t="s">
        <v>187</v>
      </c>
      <c r="P82" s="4">
        <v>246</v>
      </c>
      <c r="Q82" s="4">
        <v>9</v>
      </c>
      <c r="R82" s="4">
        <v>4</v>
      </c>
      <c r="S82" s="4">
        <v>4</v>
      </c>
      <c r="T82" s="4">
        <v>12.9</v>
      </c>
      <c r="U82" s="4">
        <v>50.732999999999997</v>
      </c>
      <c r="V82" s="4">
        <v>450</v>
      </c>
      <c r="W82" s="6">
        <v>2.3042E-18</v>
      </c>
      <c r="X82" s="4">
        <v>6.2075535859493103</v>
      </c>
      <c r="Y82" s="4" t="s">
        <v>513</v>
      </c>
      <c r="Z82" s="4" t="s">
        <v>513</v>
      </c>
      <c r="AA82" s="4">
        <v>4.7289135392506703</v>
      </c>
      <c r="AB82" s="4">
        <v>4.7867017450990499</v>
      </c>
      <c r="AC82" s="4">
        <v>4.7361095340684702</v>
      </c>
      <c r="AD82" s="4">
        <v>4.7071271401380903</v>
      </c>
      <c r="AE82" s="4">
        <v>5.7027148028744596</v>
      </c>
      <c r="AF82" s="4">
        <v>5.6781175870907896</v>
      </c>
      <c r="AG82" s="4">
        <v>5.6145386697100497</v>
      </c>
      <c r="AH82" s="4">
        <v>0</v>
      </c>
      <c r="AI82" s="4">
        <v>0</v>
      </c>
      <c r="AJ82" s="4">
        <v>5.7859021272398499</v>
      </c>
      <c r="AK82" s="4">
        <v>1.9408119519551601</v>
      </c>
      <c r="AL82" s="4">
        <v>5.7859021272398499</v>
      </c>
      <c r="AM82" s="4">
        <v>1.9408119519551601</v>
      </c>
      <c r="AN82" s="4" t="s">
        <v>190</v>
      </c>
    </row>
    <row r="83" spans="1:40">
      <c r="A83" s="4">
        <v>5</v>
      </c>
      <c r="B83" s="4">
        <v>6.9713269999999996</v>
      </c>
      <c r="C83" s="4">
        <v>7.1631020000000003</v>
      </c>
      <c r="D83" s="5">
        <f t="shared" si="8"/>
        <v>6.3781429999999988</v>
      </c>
      <c r="E83" s="4">
        <v>6.8501560000000001</v>
      </c>
      <c r="F83" s="4">
        <v>7.030964</v>
      </c>
      <c r="G83" s="4">
        <v>6.8168439999999997</v>
      </c>
      <c r="H83" s="5">
        <f t="shared" si="9"/>
        <v>6.899321333333333</v>
      </c>
      <c r="I83" s="4">
        <f t="shared" si="10"/>
        <v>3.3203077058707064</v>
      </c>
      <c r="J83" s="4"/>
      <c r="K83" s="4"/>
      <c r="L83" s="4">
        <f t="shared" si="11"/>
        <v>0.47407510799837044</v>
      </c>
      <c r="M83" s="4" t="s">
        <v>185</v>
      </c>
      <c r="N83" s="4" t="s">
        <v>184</v>
      </c>
      <c r="O83" s="4" t="s">
        <v>183</v>
      </c>
      <c r="P83" s="4">
        <v>251</v>
      </c>
      <c r="Q83" s="4">
        <v>1</v>
      </c>
      <c r="R83" s="4">
        <v>2</v>
      </c>
      <c r="S83" s="4">
        <v>2</v>
      </c>
      <c r="T83" s="4">
        <v>32.1</v>
      </c>
      <c r="U83" s="4">
        <v>6.4294000000000002</v>
      </c>
      <c r="V83" s="4">
        <v>56</v>
      </c>
      <c r="W83" s="6">
        <v>5.6246999999999999E-5</v>
      </c>
      <c r="X83" s="4">
        <v>7.2998558147042703</v>
      </c>
      <c r="Y83" s="4">
        <v>6.3663855969539496</v>
      </c>
      <c r="Z83" s="4">
        <v>6.4286044854719604</v>
      </c>
      <c r="AA83" s="4">
        <v>6.5767328451121898</v>
      </c>
      <c r="AB83" s="4">
        <v>5.8358870690611298</v>
      </c>
      <c r="AC83" s="4">
        <v>6.2082263059355798</v>
      </c>
      <c r="AD83" s="4">
        <v>5.7089984420661404</v>
      </c>
      <c r="AE83" s="4">
        <v>6.3744733890639704</v>
      </c>
      <c r="AF83" s="4">
        <v>6.5988998870638804</v>
      </c>
      <c r="AG83" s="4">
        <v>6.3038869217251001</v>
      </c>
      <c r="AH83" s="4">
        <v>0.32415284734452299</v>
      </c>
      <c r="AI83" s="4">
        <v>-0.74169556299845396</v>
      </c>
      <c r="AJ83" s="4">
        <v>0.30564520312393501</v>
      </c>
      <c r="AK83" s="4">
        <v>0.52117856343587199</v>
      </c>
      <c r="AL83" s="4">
        <v>0.92194935858296601</v>
      </c>
      <c r="AM83" s="4">
        <v>1.2628741264343299</v>
      </c>
      <c r="AN83" s="4" t="s">
        <v>186</v>
      </c>
    </row>
    <row r="84" spans="1:40">
      <c r="A84" s="4">
        <v>5</v>
      </c>
      <c r="B84" s="4">
        <v>5</v>
      </c>
      <c r="C84" s="4">
        <v>5</v>
      </c>
      <c r="D84" s="5">
        <f t="shared" si="8"/>
        <v>5</v>
      </c>
      <c r="E84" s="4">
        <v>8.9036650000000002</v>
      </c>
      <c r="F84" s="4">
        <v>9.0035039999999995</v>
      </c>
      <c r="G84" s="4">
        <v>9.0805539999999993</v>
      </c>
      <c r="H84" s="5">
        <f t="shared" si="9"/>
        <v>8.9959076666666657</v>
      </c>
      <c r="I84" s="4">
        <f t="shared" si="10"/>
        <v>9906.2131110520368</v>
      </c>
      <c r="J84" s="4"/>
      <c r="K84" s="4"/>
      <c r="L84" s="4">
        <f t="shared" si="11"/>
        <v>3.6968240068712823E-5</v>
      </c>
      <c r="M84" s="4" t="s">
        <v>181</v>
      </c>
      <c r="N84" s="4" t="s">
        <v>180</v>
      </c>
      <c r="O84" s="4" t="s">
        <v>179</v>
      </c>
      <c r="P84" s="4">
        <v>257</v>
      </c>
      <c r="Q84" s="4">
        <v>1</v>
      </c>
      <c r="R84" s="4">
        <v>11</v>
      </c>
      <c r="S84" s="4">
        <v>11</v>
      </c>
      <c r="T84" s="4">
        <v>25.8</v>
      </c>
      <c r="U84" s="4">
        <v>40.168999999999997</v>
      </c>
      <c r="V84" s="4">
        <v>364</v>
      </c>
      <c r="W84" s="6">
        <v>1.3208E-139</v>
      </c>
      <c r="X84" s="4">
        <v>8.3371996053735806</v>
      </c>
      <c r="Y84" s="4" t="s">
        <v>513</v>
      </c>
      <c r="Z84" s="4" t="s">
        <v>513</v>
      </c>
      <c r="AA84" s="4" t="s">
        <v>513</v>
      </c>
      <c r="AB84" s="4">
        <v>6.5245908293395196</v>
      </c>
      <c r="AC84" s="4">
        <v>6.6123917554808402</v>
      </c>
      <c r="AD84" s="4">
        <v>6.8913255550180104</v>
      </c>
      <c r="AE84" s="4">
        <v>7.8162744509770201</v>
      </c>
      <c r="AF84" s="4">
        <v>7.8602780997522297</v>
      </c>
      <c r="AG84" s="4">
        <v>7.8071357265792702</v>
      </c>
      <c r="AH84" s="4">
        <v>4.4321712242075204</v>
      </c>
      <c r="AI84" s="4">
        <v>2.9114556312561</v>
      </c>
      <c r="AJ84" s="4">
        <v>6.7915485085640501</v>
      </c>
      <c r="AK84" s="4">
        <v>3.9959074656168601</v>
      </c>
      <c r="AL84" s="4">
        <v>2.6646714320995</v>
      </c>
      <c r="AM84" s="4">
        <v>1.0844518343607601</v>
      </c>
      <c r="AN84" s="4" t="s">
        <v>182</v>
      </c>
    </row>
    <row r="85" spans="1:40">
      <c r="A85" s="4">
        <v>8.3300889999999992</v>
      </c>
      <c r="B85" s="4">
        <v>8.3352780000000006</v>
      </c>
      <c r="C85" s="4">
        <v>8.4543110000000006</v>
      </c>
      <c r="D85" s="5">
        <f t="shared" si="8"/>
        <v>8.3732260000000007</v>
      </c>
      <c r="E85" s="4">
        <v>8.4573820000000008</v>
      </c>
      <c r="F85" s="4">
        <v>8.4656950000000002</v>
      </c>
      <c r="G85" s="4">
        <v>8.2698859999999996</v>
      </c>
      <c r="H85" s="5">
        <f t="shared" si="9"/>
        <v>8.3976543333333336</v>
      </c>
      <c r="I85" s="4">
        <f t="shared" si="10"/>
        <v>1.0578603349623614</v>
      </c>
      <c r="J85" s="4"/>
      <c r="K85" s="4"/>
      <c r="L85" s="4">
        <f t="shared" si="11"/>
        <v>0.18546870601116686</v>
      </c>
      <c r="M85" s="4"/>
      <c r="N85" s="4" t="s">
        <v>177</v>
      </c>
      <c r="O85" s="4" t="s">
        <v>176</v>
      </c>
      <c r="P85" s="4">
        <v>262</v>
      </c>
      <c r="Q85" s="4">
        <v>1</v>
      </c>
      <c r="R85" s="4">
        <v>8</v>
      </c>
      <c r="S85" s="4">
        <v>8</v>
      </c>
      <c r="T85" s="4">
        <v>37.1</v>
      </c>
      <c r="U85" s="4">
        <v>19.087</v>
      </c>
      <c r="V85" s="4">
        <v>159</v>
      </c>
      <c r="W85" s="6">
        <v>6.4499999999999995E-42</v>
      </c>
      <c r="X85" s="4">
        <v>8.5268559871258702</v>
      </c>
      <c r="Y85" s="4">
        <v>7.2607151935775596</v>
      </c>
      <c r="Z85" s="4">
        <v>7.5264038997367999</v>
      </c>
      <c r="AA85" s="4">
        <v>7.3776886407333704</v>
      </c>
      <c r="AB85" s="4">
        <v>7.5466783593023603</v>
      </c>
      <c r="AC85" s="4">
        <v>7.6028843679335703</v>
      </c>
      <c r="AD85" s="4">
        <v>7.5617094472911601</v>
      </c>
      <c r="AE85" s="4">
        <v>7.7967130632809001</v>
      </c>
      <c r="AF85" s="4">
        <v>7.7497826790531104</v>
      </c>
      <c r="AG85" s="4">
        <v>7.4791864735462399</v>
      </c>
      <c r="AH85" s="4">
        <v>0.73172935803376304</v>
      </c>
      <c r="AI85" s="4">
        <v>0.17531712849934999</v>
      </c>
      <c r="AJ85" s="4">
        <v>0.117400699328818</v>
      </c>
      <c r="AK85" s="4">
        <v>2.4428685506185498E-2</v>
      </c>
      <c r="AL85" s="4">
        <v>0.55549672092140601</v>
      </c>
      <c r="AM85" s="4">
        <v>-0.15088844299316401</v>
      </c>
      <c r="AN85" s="4" t="s">
        <v>178</v>
      </c>
    </row>
    <row r="86" spans="1:40">
      <c r="A86" s="4">
        <v>5</v>
      </c>
      <c r="B86" s="4">
        <v>6.7682390000000003</v>
      </c>
      <c r="C86" s="4">
        <v>6.8684510000000003</v>
      </c>
      <c r="D86" s="5">
        <f t="shared" si="8"/>
        <v>6.2122300000000008</v>
      </c>
      <c r="E86" s="4">
        <v>6.6271100000000001</v>
      </c>
      <c r="F86" s="4">
        <v>6.6736019999999998</v>
      </c>
      <c r="G86" s="4">
        <v>6.768993</v>
      </c>
      <c r="H86" s="5">
        <f t="shared" si="9"/>
        <v>6.6899016666666666</v>
      </c>
      <c r="I86" s="4">
        <f t="shared" si="10"/>
        <v>3.0038045213920772</v>
      </c>
      <c r="J86" s="4"/>
      <c r="K86" s="4"/>
      <c r="L86" s="4">
        <f t="shared" si="11"/>
        <v>0.34662015491601489</v>
      </c>
      <c r="M86" s="4"/>
      <c r="N86" s="4" t="s">
        <v>174</v>
      </c>
      <c r="O86" s="4" t="s">
        <v>173</v>
      </c>
      <c r="P86" s="4">
        <v>263</v>
      </c>
      <c r="Q86" s="4">
        <v>2</v>
      </c>
      <c r="R86" s="4">
        <v>2</v>
      </c>
      <c r="S86" s="4">
        <v>2</v>
      </c>
      <c r="T86" s="4">
        <v>2.5</v>
      </c>
      <c r="U86" s="4">
        <v>104.93</v>
      </c>
      <c r="V86" s="4">
        <v>930</v>
      </c>
      <c r="W86" s="6">
        <v>3.5255999999999999E-34</v>
      </c>
      <c r="X86" s="4">
        <v>5.9844823064022599</v>
      </c>
      <c r="Y86" s="4">
        <v>3.9556685120366</v>
      </c>
      <c r="Z86" s="4">
        <v>5.0046222657007799</v>
      </c>
      <c r="AA86" s="4">
        <v>5.0108509573739202</v>
      </c>
      <c r="AB86" s="4">
        <v>5.1482323596449104</v>
      </c>
      <c r="AC86" s="4">
        <v>5.1247323977200301</v>
      </c>
      <c r="AD86" s="4">
        <v>4.8095395144221502</v>
      </c>
      <c r="AE86" s="4">
        <v>5.1401622296136402</v>
      </c>
      <c r="AF86" s="4">
        <v>5.1998922435263202</v>
      </c>
      <c r="AG86" s="4">
        <v>5.0692239572970497</v>
      </c>
      <c r="AH86" s="4">
        <v>0.46014618797432799</v>
      </c>
      <c r="AI86" s="4">
        <v>0.65285301208496105</v>
      </c>
      <c r="AJ86" s="4">
        <v>0.32224261244656999</v>
      </c>
      <c r="AK86" s="4">
        <v>0.47767162322998002</v>
      </c>
      <c r="AL86" s="4">
        <v>0.86730179308998501</v>
      </c>
      <c r="AM86" s="4">
        <v>-0.17518138885498</v>
      </c>
      <c r="AN86" s="4" t="s">
        <v>175</v>
      </c>
    </row>
    <row r="87" spans="1:40">
      <c r="A87" s="4">
        <v>8.245044</v>
      </c>
      <c r="B87" s="4">
        <v>8.1560640000000006</v>
      </c>
      <c r="C87" s="4">
        <v>8.3603660000000009</v>
      </c>
      <c r="D87" s="5">
        <f t="shared" si="8"/>
        <v>8.2538246666666666</v>
      </c>
      <c r="E87" s="4">
        <v>8.114077</v>
      </c>
      <c r="F87" s="4">
        <v>8.1497740000000007</v>
      </c>
      <c r="G87" s="4">
        <v>8.0935269999999999</v>
      </c>
      <c r="H87" s="5">
        <f t="shared" si="9"/>
        <v>8.1191260000000014</v>
      </c>
      <c r="I87" s="4">
        <f t="shared" si="10"/>
        <v>0.73333317668675169</v>
      </c>
      <c r="J87" s="4"/>
      <c r="K87" s="4"/>
      <c r="L87" s="4">
        <f t="shared" si="11"/>
        <v>0.94136028977893005</v>
      </c>
      <c r="M87" s="4" t="s">
        <v>171</v>
      </c>
      <c r="N87" s="4" t="s">
        <v>170</v>
      </c>
      <c r="O87" s="4" t="s">
        <v>169</v>
      </c>
      <c r="P87" s="4">
        <v>266</v>
      </c>
      <c r="Q87" s="4">
        <v>3</v>
      </c>
      <c r="R87" s="4">
        <v>18</v>
      </c>
      <c r="S87" s="4">
        <v>18</v>
      </c>
      <c r="T87" s="4">
        <v>9.1</v>
      </c>
      <c r="U87" s="4">
        <v>133.03</v>
      </c>
      <c r="V87" s="4">
        <v>1166</v>
      </c>
      <c r="W87" s="6">
        <v>4.4147999999999998E-147</v>
      </c>
      <c r="X87" s="4">
        <v>7.3678588893629096</v>
      </c>
      <c r="Y87" s="4">
        <v>6.35709592509573</v>
      </c>
      <c r="Z87" s="4">
        <v>6.2653603521018297</v>
      </c>
      <c r="AA87" s="4">
        <v>6.4382891343007502</v>
      </c>
      <c r="AB87" s="4">
        <v>6.2280922391569797</v>
      </c>
      <c r="AC87" s="4">
        <v>6.4850396453652603</v>
      </c>
      <c r="AD87" s="4">
        <v>6.5080176904203899</v>
      </c>
      <c r="AE87" s="4">
        <v>6.5349647923946703</v>
      </c>
      <c r="AF87" s="4">
        <v>6.5405171695925697</v>
      </c>
      <c r="AG87" s="4">
        <v>6.2039842444201296</v>
      </c>
      <c r="AH87" s="4">
        <v>2.6244125865441299E-2</v>
      </c>
      <c r="AI87" s="4">
        <v>1.09933217366525E-2</v>
      </c>
      <c r="AJ87" s="4">
        <v>1.03047384845941</v>
      </c>
      <c r="AK87" s="4">
        <v>-0.13469886779785201</v>
      </c>
      <c r="AL87" s="4">
        <v>0.49490206893892402</v>
      </c>
      <c r="AM87" s="4">
        <v>-0.145692189534504</v>
      </c>
      <c r="AN87" s="4" t="s">
        <v>172</v>
      </c>
    </row>
    <row r="88" spans="1:40">
      <c r="A88" s="4">
        <v>5</v>
      </c>
      <c r="B88" s="4">
        <v>5</v>
      </c>
      <c r="C88" s="4">
        <v>5</v>
      </c>
      <c r="D88" s="5">
        <f t="shared" si="8"/>
        <v>5</v>
      </c>
      <c r="E88" s="4">
        <v>6.7166959999999998</v>
      </c>
      <c r="F88" s="4">
        <v>6.56785</v>
      </c>
      <c r="G88" s="4">
        <v>5</v>
      </c>
      <c r="H88" s="5">
        <f t="shared" si="9"/>
        <v>6.0948486666666666</v>
      </c>
      <c r="I88" s="4">
        <f t="shared" si="10"/>
        <v>12.440810263988727</v>
      </c>
      <c r="J88" s="4"/>
      <c r="K88" s="4"/>
      <c r="L88" s="4">
        <f t="shared" si="11"/>
        <v>0.11616332502276813</v>
      </c>
      <c r="M88" s="4" t="s">
        <v>167</v>
      </c>
      <c r="N88" s="4" t="s">
        <v>166</v>
      </c>
      <c r="O88" s="4" t="s">
        <v>165</v>
      </c>
      <c r="P88" s="4">
        <v>268</v>
      </c>
      <c r="Q88" s="4">
        <v>1</v>
      </c>
      <c r="R88" s="4">
        <v>2</v>
      </c>
      <c r="S88" s="4">
        <v>2</v>
      </c>
      <c r="T88" s="4">
        <v>4.4000000000000004</v>
      </c>
      <c r="U88" s="4">
        <v>66.314999999999998</v>
      </c>
      <c r="V88" s="4">
        <v>589</v>
      </c>
      <c r="W88" s="6">
        <v>1.6205000000000002E-5</v>
      </c>
      <c r="X88" s="4">
        <v>6.3299467572402399</v>
      </c>
      <c r="Y88" s="4" t="s">
        <v>513</v>
      </c>
      <c r="Z88" s="4">
        <v>5.4399639359209004</v>
      </c>
      <c r="AA88" s="4">
        <v>5.2655724617431199</v>
      </c>
      <c r="AB88" s="4">
        <v>5.1745830891775997</v>
      </c>
      <c r="AC88" s="4">
        <v>5.5709630216317896</v>
      </c>
      <c r="AD88" s="4">
        <v>5.5147867480704598</v>
      </c>
      <c r="AE88" s="4">
        <v>5.51361707378787</v>
      </c>
      <c r="AF88" s="4">
        <v>5.4792585065997503</v>
      </c>
      <c r="AG88" s="4">
        <v>5.3034768536038799</v>
      </c>
      <c r="AH88" s="4">
        <v>0.93493096535633202</v>
      </c>
      <c r="AI88" s="4">
        <v>1.25177669525146</v>
      </c>
      <c r="AJ88" s="4">
        <v>0.93206393949038902</v>
      </c>
      <c r="AK88" s="4">
        <v>1.0948484738667801</v>
      </c>
      <c r="AL88" s="4">
        <v>6.56561950028514E-2</v>
      </c>
      <c r="AM88" s="4">
        <v>-0.15692822138468501</v>
      </c>
      <c r="AN88" s="4" t="s">
        <v>168</v>
      </c>
    </row>
    <row r="89" spans="1:40">
      <c r="A89" s="4">
        <v>8.0266959999999994</v>
      </c>
      <c r="B89" s="4">
        <v>7.9380839999999999</v>
      </c>
      <c r="C89" s="4">
        <v>8.0288559999999993</v>
      </c>
      <c r="D89" s="5">
        <f t="shared" si="8"/>
        <v>7.9978786666666659</v>
      </c>
      <c r="E89" s="4">
        <v>7.8819039999999996</v>
      </c>
      <c r="F89" s="4">
        <v>7.8598169999999996</v>
      </c>
      <c r="G89" s="4">
        <v>7.8583150000000002</v>
      </c>
      <c r="H89" s="5">
        <f t="shared" si="9"/>
        <v>7.8666786666666662</v>
      </c>
      <c r="I89" s="4">
        <f t="shared" si="10"/>
        <v>0.73926475265622715</v>
      </c>
      <c r="J89" s="4"/>
      <c r="K89" s="4"/>
      <c r="L89" s="4">
        <f t="shared" si="11"/>
        <v>4.2192629905633286E-2</v>
      </c>
      <c r="M89" s="4" t="s">
        <v>163</v>
      </c>
      <c r="N89" s="4" t="s">
        <v>162</v>
      </c>
      <c r="O89" s="4" t="s">
        <v>161</v>
      </c>
      <c r="P89" s="4">
        <v>269</v>
      </c>
      <c r="Q89" s="4">
        <v>2</v>
      </c>
      <c r="R89" s="4">
        <v>20</v>
      </c>
      <c r="S89" s="4">
        <v>20</v>
      </c>
      <c r="T89" s="4">
        <v>32.799999999999997</v>
      </c>
      <c r="U89" s="4">
        <v>81.155000000000001</v>
      </c>
      <c r="V89" s="4">
        <v>748</v>
      </c>
      <c r="W89" s="6">
        <v>1.0009999999999999E-164</v>
      </c>
      <c r="X89" s="4">
        <v>7.2393245097878003</v>
      </c>
      <c r="Y89" s="4">
        <v>6.2435093126267702</v>
      </c>
      <c r="Z89" s="4">
        <v>6.3882078074251396</v>
      </c>
      <c r="AA89" s="4">
        <v>6.2391242240947804</v>
      </c>
      <c r="AB89" s="4">
        <v>6.3245499477025504</v>
      </c>
      <c r="AC89" s="4">
        <v>6.1256113718974596</v>
      </c>
      <c r="AD89" s="4">
        <v>5.8730239942795199</v>
      </c>
      <c r="AE89" s="4">
        <v>6.4699544923925201</v>
      </c>
      <c r="AF89" s="4">
        <v>6.4438104011214001</v>
      </c>
      <c r="AG89" s="4">
        <v>6.17539583139403</v>
      </c>
      <c r="AH89" s="4">
        <v>1.37476340379783</v>
      </c>
      <c r="AI89" s="4">
        <v>-0.24207846323648999</v>
      </c>
      <c r="AJ89" s="4">
        <v>1.8812864446658399</v>
      </c>
      <c r="AK89" s="4">
        <v>-0.13120063145955399</v>
      </c>
      <c r="AL89" s="4">
        <v>0.65154358592196304</v>
      </c>
      <c r="AM89" s="4">
        <v>0.110877831776937</v>
      </c>
      <c r="AN89" s="4" t="s">
        <v>164</v>
      </c>
    </row>
    <row r="90" spans="1:40">
      <c r="A90" s="4">
        <v>5</v>
      </c>
      <c r="B90" s="4">
        <v>7.2162449999999998</v>
      </c>
      <c r="C90" s="4">
        <v>7.5556869999999998</v>
      </c>
      <c r="D90" s="5">
        <f t="shared" si="8"/>
        <v>6.5906440000000002</v>
      </c>
      <c r="E90" s="4">
        <v>7.2751729999999997</v>
      </c>
      <c r="F90" s="4">
        <v>7.0625070000000001</v>
      </c>
      <c r="G90" s="4">
        <v>7.226909</v>
      </c>
      <c r="H90" s="5">
        <f t="shared" si="9"/>
        <v>7.188196333333333</v>
      </c>
      <c r="I90" s="4">
        <f t="shared" si="10"/>
        <v>3.9586976504158073</v>
      </c>
      <c r="J90" s="4"/>
      <c r="K90" s="4"/>
      <c r="L90" s="4">
        <f t="shared" si="11"/>
        <v>0.36644816386361567</v>
      </c>
      <c r="M90" s="4" t="s">
        <v>159</v>
      </c>
      <c r="N90" s="4" t="s">
        <v>158</v>
      </c>
      <c r="O90" s="4" t="s">
        <v>157</v>
      </c>
      <c r="P90" s="4">
        <v>272</v>
      </c>
      <c r="Q90" s="4">
        <v>1</v>
      </c>
      <c r="R90" s="4">
        <v>3</v>
      </c>
      <c r="S90" s="4">
        <v>2</v>
      </c>
      <c r="T90" s="4">
        <v>26.3</v>
      </c>
      <c r="U90" s="4">
        <v>15.419</v>
      </c>
      <c r="V90" s="4">
        <v>133</v>
      </c>
      <c r="W90" s="6">
        <v>2.2173000000000002E-9</v>
      </c>
      <c r="X90" s="4">
        <v>7.5841502306237496</v>
      </c>
      <c r="Y90" s="4" t="s">
        <v>513</v>
      </c>
      <c r="Z90" s="4">
        <v>6.6953853505000103</v>
      </c>
      <c r="AA90" s="4">
        <v>6.6124659639531398</v>
      </c>
      <c r="AB90" s="4">
        <v>6.7316693318286402</v>
      </c>
      <c r="AC90" s="4">
        <v>6.76567600400013</v>
      </c>
      <c r="AD90" s="4">
        <v>6.5732198271144204</v>
      </c>
      <c r="AE90" s="4">
        <v>6.8243731876052802</v>
      </c>
      <c r="AF90" s="4">
        <v>6.5693622034065502</v>
      </c>
      <c r="AG90" s="4">
        <v>6.5999485386690804</v>
      </c>
      <c r="AH90" s="4">
        <v>0.435987450054652</v>
      </c>
      <c r="AI90" s="4">
        <v>0.81653245290120402</v>
      </c>
      <c r="AJ90" s="4">
        <v>0.30226058488445701</v>
      </c>
      <c r="AK90" s="4">
        <v>0.59755229949951205</v>
      </c>
      <c r="AL90" s="4">
        <v>1.3257465407675599</v>
      </c>
      <c r="AM90" s="4">
        <v>-0.218980153401692</v>
      </c>
      <c r="AN90" s="4" t="s">
        <v>160</v>
      </c>
    </row>
    <row r="91" spans="1:40">
      <c r="A91" s="4">
        <v>5</v>
      </c>
      <c r="B91" s="4">
        <v>8.105715</v>
      </c>
      <c r="C91" s="4">
        <v>8.1921769999999992</v>
      </c>
      <c r="D91" s="5">
        <f t="shared" si="8"/>
        <v>7.0992973333333325</v>
      </c>
      <c r="E91" s="4">
        <v>7.9445569999999996</v>
      </c>
      <c r="F91" s="4">
        <v>8.0865019999999994</v>
      </c>
      <c r="G91" s="4">
        <v>7.9605800000000002</v>
      </c>
      <c r="H91" s="5">
        <f t="shared" si="9"/>
        <v>7.9972129999999995</v>
      </c>
      <c r="I91" s="4">
        <f t="shared" si="10"/>
        <v>7.905251052328552</v>
      </c>
      <c r="J91" s="4"/>
      <c r="K91" s="4"/>
      <c r="L91" s="4">
        <f t="shared" si="11"/>
        <v>0.38039952321069148</v>
      </c>
      <c r="M91" s="4" t="s">
        <v>155</v>
      </c>
      <c r="N91" s="4" t="s">
        <v>154</v>
      </c>
      <c r="O91" s="4" t="s">
        <v>153</v>
      </c>
      <c r="P91" s="4">
        <v>277</v>
      </c>
      <c r="Q91" s="4">
        <v>2</v>
      </c>
      <c r="R91" s="4">
        <v>3</v>
      </c>
      <c r="S91" s="4">
        <v>3</v>
      </c>
      <c r="T91" s="4">
        <v>28.3</v>
      </c>
      <c r="U91" s="4">
        <v>10.241</v>
      </c>
      <c r="V91" s="4">
        <v>92</v>
      </c>
      <c r="W91" s="6">
        <v>6.8680999999999997E-15</v>
      </c>
      <c r="X91" s="4">
        <v>8.3381575642717696</v>
      </c>
      <c r="Y91" s="4" t="s">
        <v>513</v>
      </c>
      <c r="Z91" s="4">
        <v>7.4762082773455498</v>
      </c>
      <c r="AA91" s="4">
        <v>7.3879234669734402</v>
      </c>
      <c r="AB91" s="4">
        <v>7.5050413911254701</v>
      </c>
      <c r="AC91" s="4">
        <v>7.4703222705439201</v>
      </c>
      <c r="AD91" s="4">
        <v>7.2645817292380803</v>
      </c>
      <c r="AE91" s="4">
        <v>7.4635645322133399</v>
      </c>
      <c r="AF91" s="4">
        <v>7.5377183774286003</v>
      </c>
      <c r="AG91" s="4">
        <v>7.3010299956639804</v>
      </c>
      <c r="AH91" s="4">
        <v>0.41976003607504297</v>
      </c>
      <c r="AI91" s="4">
        <v>1.03532759348551</v>
      </c>
      <c r="AJ91" s="4">
        <v>0.35553772988186499</v>
      </c>
      <c r="AK91" s="4">
        <v>0.897915840148926</v>
      </c>
      <c r="AL91" s="4">
        <v>0.961196919449822</v>
      </c>
      <c r="AM91" s="4">
        <v>-0.137411753336589</v>
      </c>
      <c r="AN91" s="4" t="s">
        <v>156</v>
      </c>
    </row>
    <row r="92" spans="1:40">
      <c r="A92" s="4">
        <v>6.865246</v>
      </c>
      <c r="B92" s="4">
        <v>7.1062589999999997</v>
      </c>
      <c r="C92" s="4">
        <v>7.2992020000000002</v>
      </c>
      <c r="D92" s="5">
        <f t="shared" si="8"/>
        <v>7.0902356666666675</v>
      </c>
      <c r="E92" s="4">
        <v>6.9872779999999999</v>
      </c>
      <c r="F92" s="4">
        <v>7.0348290000000002</v>
      </c>
      <c r="G92" s="4">
        <v>6.928877</v>
      </c>
      <c r="H92" s="5">
        <f t="shared" si="9"/>
        <v>6.9836613333333331</v>
      </c>
      <c r="I92" s="4">
        <f t="shared" si="10"/>
        <v>0.78239427991987132</v>
      </c>
      <c r="J92" s="4"/>
      <c r="K92" s="4"/>
      <c r="L92" s="4">
        <f t="shared" si="11"/>
        <v>0.75019295122261875</v>
      </c>
      <c r="M92" s="4"/>
      <c r="N92" s="4" t="s">
        <v>151</v>
      </c>
      <c r="O92" s="4" t="s">
        <v>150</v>
      </c>
      <c r="P92" s="4">
        <v>282</v>
      </c>
      <c r="Q92" s="4">
        <v>1</v>
      </c>
      <c r="R92" s="4">
        <v>5</v>
      </c>
      <c r="S92" s="4">
        <v>5</v>
      </c>
      <c r="T92" s="4">
        <v>6.8</v>
      </c>
      <c r="U92" s="4">
        <v>101.5</v>
      </c>
      <c r="V92" s="4">
        <v>899</v>
      </c>
      <c r="W92" s="6">
        <v>4.752E-63</v>
      </c>
      <c r="X92" s="4">
        <v>6.4456975898951603</v>
      </c>
      <c r="Y92" s="4">
        <v>5.3884209406611703</v>
      </c>
      <c r="Z92" s="4">
        <v>5.5344068991378803</v>
      </c>
      <c r="AA92" s="4">
        <v>5.5483279859973198</v>
      </c>
      <c r="AB92" s="4">
        <v>5.2491494200445201</v>
      </c>
      <c r="AC92" s="4">
        <v>5.4970402822559299</v>
      </c>
      <c r="AD92" s="4">
        <v>5.5786277508595896</v>
      </c>
      <c r="AE92" s="4">
        <v>5.5493221182942998</v>
      </c>
      <c r="AF92" s="4">
        <v>5.5910757426396804</v>
      </c>
      <c r="AG92" s="4">
        <v>5.3719355838029603</v>
      </c>
      <c r="AH92" s="4">
        <v>0.12482702077647501</v>
      </c>
      <c r="AI92" s="4">
        <v>4.5860926310221699E-2</v>
      </c>
      <c r="AJ92" s="4">
        <v>0.34119475975454999</v>
      </c>
      <c r="AK92" s="4">
        <v>-0.10657453536987301</v>
      </c>
      <c r="AL92" s="4">
        <v>1.253528112506</v>
      </c>
      <c r="AM92" s="4">
        <v>-0.152435461680095</v>
      </c>
      <c r="AN92" s="4" t="s">
        <v>152</v>
      </c>
    </row>
    <row r="93" spans="1:40">
      <c r="A93" s="4">
        <v>5</v>
      </c>
      <c r="B93" s="4">
        <v>7.9710159999999997</v>
      </c>
      <c r="C93" s="4">
        <v>7.4449500000000004</v>
      </c>
      <c r="D93" s="5">
        <f t="shared" si="8"/>
        <v>6.8053219999999994</v>
      </c>
      <c r="E93" s="4">
        <v>7.7138179999999998</v>
      </c>
      <c r="F93" s="4">
        <v>7.9002249999999998</v>
      </c>
      <c r="G93" s="4">
        <v>5</v>
      </c>
      <c r="H93" s="5">
        <f t="shared" si="9"/>
        <v>6.871347666666666</v>
      </c>
      <c r="I93" s="4">
        <f t="shared" si="10"/>
        <v>1.1641948309240815</v>
      </c>
      <c r="J93" s="4"/>
      <c r="K93" s="4"/>
      <c r="L93" s="4">
        <f t="shared" si="11"/>
        <v>0.35329037970710053</v>
      </c>
      <c r="M93" s="4" t="s">
        <v>148</v>
      </c>
      <c r="N93" s="4"/>
      <c r="O93" s="4" t="s">
        <v>147</v>
      </c>
      <c r="P93" s="4">
        <v>285</v>
      </c>
      <c r="Q93" s="4">
        <v>1</v>
      </c>
      <c r="R93" s="4">
        <v>3</v>
      </c>
      <c r="S93" s="4">
        <v>2</v>
      </c>
      <c r="T93" s="4">
        <v>13.9</v>
      </c>
      <c r="U93" s="4">
        <v>20.981999999999999</v>
      </c>
      <c r="V93" s="4">
        <v>202</v>
      </c>
      <c r="W93" s="6">
        <v>2.1496999999999999E-34</v>
      </c>
      <c r="X93" s="4">
        <v>7.6594598085940202</v>
      </c>
      <c r="Y93" s="4">
        <v>6.2103720340252897</v>
      </c>
      <c r="Z93" s="4">
        <v>6.92458421915663</v>
      </c>
      <c r="AA93" s="4">
        <v>6.2972351018422996</v>
      </c>
      <c r="AB93" s="4">
        <v>6.5670028265248099</v>
      </c>
      <c r="AC93" s="4">
        <v>6.8258154449852002</v>
      </c>
      <c r="AD93" s="4">
        <v>6.5682251988099498</v>
      </c>
      <c r="AE93" s="4">
        <v>6.8737331890133699</v>
      </c>
      <c r="AF93" s="4">
        <v>7.0280422950907502</v>
      </c>
      <c r="AG93" s="4">
        <v>6.1491883105360099</v>
      </c>
      <c r="AH93" s="4">
        <v>0.45186818848365201</v>
      </c>
      <c r="AI93" s="4">
        <v>0.97599856058756496</v>
      </c>
      <c r="AJ93" s="4">
        <v>1.67253761752078E-2</v>
      </c>
      <c r="AK93" s="4">
        <v>6.6025733947753906E-2</v>
      </c>
      <c r="AL93" s="4">
        <v>0.40542601257830602</v>
      </c>
      <c r="AM93" s="4">
        <v>-0.90997282663981105</v>
      </c>
      <c r="AN93" s="4" t="s">
        <v>149</v>
      </c>
    </row>
    <row r="94" spans="1:40">
      <c r="A94" s="4">
        <v>5</v>
      </c>
      <c r="B94" s="4">
        <v>6.6795910000000003</v>
      </c>
      <c r="C94" s="4">
        <v>6.6300920000000003</v>
      </c>
      <c r="D94" s="5">
        <f t="shared" si="8"/>
        <v>6.1032276666666663</v>
      </c>
      <c r="E94" s="4">
        <v>6.6796189999999998</v>
      </c>
      <c r="F94" s="4">
        <v>6.609648</v>
      </c>
      <c r="G94" s="4">
        <v>6.3345940000000001</v>
      </c>
      <c r="H94" s="5">
        <f t="shared" si="9"/>
        <v>6.5412869999999996</v>
      </c>
      <c r="I94" s="4">
        <f t="shared" si="10"/>
        <v>2.7419487515121386</v>
      </c>
      <c r="J94" s="4"/>
      <c r="K94" s="4"/>
      <c r="L94" s="4">
        <f t="shared" si="11"/>
        <v>0.98225615176534298</v>
      </c>
      <c r="M94" s="4" t="s">
        <v>145</v>
      </c>
      <c r="N94" s="4" t="s">
        <v>144</v>
      </c>
      <c r="O94" s="4" t="s">
        <v>143</v>
      </c>
      <c r="P94" s="4">
        <v>289</v>
      </c>
      <c r="Q94" s="4">
        <v>1</v>
      </c>
      <c r="R94" s="4">
        <v>2</v>
      </c>
      <c r="S94" s="4">
        <v>2</v>
      </c>
      <c r="T94" s="4">
        <v>13.1</v>
      </c>
      <c r="U94" s="4">
        <v>24.992999999999999</v>
      </c>
      <c r="V94" s="4">
        <v>222</v>
      </c>
      <c r="W94" s="6">
        <v>9.4566000000000004E-35</v>
      </c>
      <c r="X94" s="4">
        <v>6.53467325577419</v>
      </c>
      <c r="Y94" s="4">
        <v>5.4200878331872202</v>
      </c>
      <c r="Z94" s="4">
        <v>5.6793733792387497</v>
      </c>
      <c r="AA94" s="4">
        <v>5.5070999194041699</v>
      </c>
      <c r="AB94" s="4">
        <v>5.45229256161773</v>
      </c>
      <c r="AC94" s="4">
        <v>5.59914042679969</v>
      </c>
      <c r="AD94" s="4">
        <v>5.42546900622051</v>
      </c>
      <c r="AE94" s="4">
        <v>5.8358236924620801</v>
      </c>
      <c r="AF94" s="4">
        <v>5.7138516050081796</v>
      </c>
      <c r="AG94" s="4">
        <v>5.3282776444097699</v>
      </c>
      <c r="AH94" s="4">
        <v>7.7752425676948997E-3</v>
      </c>
      <c r="AI94" s="4">
        <v>-1.83318456014003E-2</v>
      </c>
      <c r="AJ94" s="4">
        <v>0.31960056715669999</v>
      </c>
      <c r="AK94" s="4">
        <v>0.43805917104085301</v>
      </c>
      <c r="AL94" s="4">
        <v>0.34075291628621401</v>
      </c>
      <c r="AM94" s="4">
        <v>0.45639101664225301</v>
      </c>
      <c r="AN94" s="4" t="s">
        <v>146</v>
      </c>
    </row>
    <row r="95" spans="1:40">
      <c r="A95" s="4">
        <v>5</v>
      </c>
      <c r="B95" s="4">
        <v>6.790222</v>
      </c>
      <c r="C95" s="4">
        <v>7.0117399999999996</v>
      </c>
      <c r="D95" s="5">
        <f t="shared" si="8"/>
        <v>6.2673206666666665</v>
      </c>
      <c r="E95" s="4">
        <v>5</v>
      </c>
      <c r="F95" s="4">
        <v>6.9560909999999998</v>
      </c>
      <c r="G95" s="4">
        <v>5</v>
      </c>
      <c r="H95" s="5">
        <f t="shared" si="9"/>
        <v>5.6520303333333333</v>
      </c>
      <c r="I95" s="4">
        <f t="shared" si="10"/>
        <v>0.24249884066069397</v>
      </c>
      <c r="J95" s="4"/>
      <c r="K95" s="4"/>
      <c r="L95" s="4">
        <f t="shared" si="11"/>
        <v>0.33357701930024308</v>
      </c>
      <c r="M95" s="4" t="s">
        <v>141</v>
      </c>
      <c r="N95" s="4" t="s">
        <v>140</v>
      </c>
      <c r="O95" s="4" t="s">
        <v>139</v>
      </c>
      <c r="P95" s="4">
        <v>290</v>
      </c>
      <c r="Q95" s="4">
        <v>3</v>
      </c>
      <c r="R95" s="4">
        <v>3</v>
      </c>
      <c r="S95" s="4">
        <v>3</v>
      </c>
      <c r="T95" s="4">
        <v>16.5</v>
      </c>
      <c r="U95" s="4">
        <v>19.896999999999998</v>
      </c>
      <c r="V95" s="4">
        <v>176</v>
      </c>
      <c r="W95" s="6">
        <v>1.9574E-7</v>
      </c>
      <c r="X95" s="4">
        <v>6.8189513116401699</v>
      </c>
      <c r="Y95" s="4" t="s">
        <v>513</v>
      </c>
      <c r="Z95" s="4">
        <v>5.7948294923299599</v>
      </c>
      <c r="AA95" s="4">
        <v>5.7466419819230703</v>
      </c>
      <c r="AB95" s="4">
        <v>5.9370813722515701</v>
      </c>
      <c r="AC95" s="4">
        <v>5.8160091722137004</v>
      </c>
      <c r="AD95" s="4">
        <v>5.8150461760646301</v>
      </c>
      <c r="AE95" s="4">
        <v>5.9614210940664503</v>
      </c>
      <c r="AF95" s="4">
        <v>6.0265332645232998</v>
      </c>
      <c r="AG95" s="4">
        <v>6.0998532198843796</v>
      </c>
      <c r="AH95" s="4">
        <v>0.476803876304293</v>
      </c>
      <c r="AI95" s="4">
        <v>0.70009183883667003</v>
      </c>
      <c r="AJ95" s="4">
        <v>0.27031084993855897</v>
      </c>
      <c r="AK95" s="4">
        <v>-0.61529000600178996</v>
      </c>
      <c r="AL95" s="4">
        <v>0.94325050156614298</v>
      </c>
      <c r="AM95" s="4">
        <v>-1.31538184483846</v>
      </c>
      <c r="AN95" s="4" t="s">
        <v>142</v>
      </c>
    </row>
    <row r="96" spans="1:40">
      <c r="A96" s="4">
        <v>8.0019930000000006</v>
      </c>
      <c r="B96" s="4">
        <v>8.0297079999999994</v>
      </c>
      <c r="C96" s="4">
        <v>8.1256109999999993</v>
      </c>
      <c r="D96" s="5">
        <f t="shared" si="8"/>
        <v>8.0524373333333319</v>
      </c>
      <c r="E96" s="4">
        <v>7.9821080000000002</v>
      </c>
      <c r="F96" s="4">
        <v>8.0475469999999998</v>
      </c>
      <c r="G96" s="4">
        <v>7.9681649999999999</v>
      </c>
      <c r="H96" s="5">
        <f t="shared" si="9"/>
        <v>7.9992733333333321</v>
      </c>
      <c r="I96" s="4">
        <f t="shared" si="10"/>
        <v>0.8847814320741314</v>
      </c>
      <c r="J96" s="4"/>
      <c r="K96" s="4"/>
      <c r="L96" s="4">
        <f t="shared" si="11"/>
        <v>0.13214909182705795</v>
      </c>
      <c r="M96" s="4"/>
      <c r="N96" s="4" t="s">
        <v>137</v>
      </c>
      <c r="O96" s="4" t="s">
        <v>136</v>
      </c>
      <c r="P96" s="4">
        <v>302</v>
      </c>
      <c r="Q96" s="4">
        <v>1</v>
      </c>
      <c r="R96" s="4">
        <v>4</v>
      </c>
      <c r="S96" s="4">
        <v>4</v>
      </c>
      <c r="T96" s="4">
        <v>19.399999999999999</v>
      </c>
      <c r="U96" s="4">
        <v>27.54</v>
      </c>
      <c r="V96" s="4">
        <v>237</v>
      </c>
      <c r="W96" s="6">
        <v>4.5363000000000001E-13</v>
      </c>
      <c r="X96" s="4">
        <v>7.8965096831209296</v>
      </c>
      <c r="Y96" s="4">
        <v>6.63576514279581</v>
      </c>
      <c r="Z96" s="4">
        <v>6.9554616467194297</v>
      </c>
      <c r="AA96" s="4">
        <v>6.81463375957944</v>
      </c>
      <c r="AB96" s="4">
        <v>6.9901300945942797</v>
      </c>
      <c r="AC96" s="4">
        <v>7.0354697634812799</v>
      </c>
      <c r="AD96" s="4">
        <v>6.9184549824091404</v>
      </c>
      <c r="AE96" s="4">
        <v>7.0653182378037398</v>
      </c>
      <c r="AF96" s="4">
        <v>7.0453229787866603</v>
      </c>
      <c r="AG96" s="4">
        <v>6.8624593625287202</v>
      </c>
      <c r="AH96" s="4">
        <v>0.87893581713955504</v>
      </c>
      <c r="AI96" s="4">
        <v>0.100055694580078</v>
      </c>
      <c r="AJ96" s="4">
        <v>0.522266315888267</v>
      </c>
      <c r="AK96" s="4">
        <v>-5.3163846333821298E-2</v>
      </c>
      <c r="AL96" s="4">
        <v>1.57238688234084</v>
      </c>
      <c r="AM96" s="4">
        <v>-0.153219540913899</v>
      </c>
      <c r="AN96" s="4" t="s">
        <v>138</v>
      </c>
    </row>
    <row r="97" spans="1:40">
      <c r="A97" s="4">
        <v>5</v>
      </c>
      <c r="B97" s="4">
        <v>5</v>
      </c>
      <c r="C97" s="4">
        <v>5</v>
      </c>
      <c r="D97" s="5">
        <f t="shared" si="8"/>
        <v>5</v>
      </c>
      <c r="E97" s="4">
        <v>6.4786530000000004</v>
      </c>
      <c r="F97" s="4">
        <v>6.3712710000000001</v>
      </c>
      <c r="G97" s="4">
        <v>6.3556999999999997</v>
      </c>
      <c r="H97" s="5">
        <f t="shared" si="9"/>
        <v>6.401874666666667</v>
      </c>
      <c r="I97" s="4">
        <f t="shared" si="10"/>
        <v>25.227526245597616</v>
      </c>
      <c r="J97" s="4"/>
      <c r="K97" s="4"/>
      <c r="L97" s="4">
        <f t="shared" si="11"/>
        <v>1</v>
      </c>
      <c r="M97" s="4" t="s">
        <v>134</v>
      </c>
      <c r="N97" s="4" t="s">
        <v>133</v>
      </c>
      <c r="O97" s="4" t="s">
        <v>132</v>
      </c>
      <c r="P97" s="4">
        <v>303</v>
      </c>
      <c r="Q97" s="4">
        <v>4</v>
      </c>
      <c r="R97" s="4">
        <v>2</v>
      </c>
      <c r="S97" s="4">
        <v>2</v>
      </c>
      <c r="T97" s="4">
        <v>7.7</v>
      </c>
      <c r="U97" s="4">
        <v>41.875999999999998</v>
      </c>
      <c r="V97" s="4">
        <v>377</v>
      </c>
      <c r="W97" s="6">
        <v>2.1840000000000002E-39</v>
      </c>
      <c r="X97" s="4">
        <v>5.61462306018531</v>
      </c>
      <c r="Y97" s="4" t="s">
        <v>513</v>
      </c>
      <c r="Z97" s="4" t="s">
        <v>513</v>
      </c>
      <c r="AA97" s="4" t="s">
        <v>513</v>
      </c>
      <c r="AB97" s="4" t="s">
        <v>513</v>
      </c>
      <c r="AC97" s="4" t="s">
        <v>513</v>
      </c>
      <c r="AD97" s="4" t="s">
        <v>513</v>
      </c>
      <c r="AE97" s="4">
        <v>5.25796640950818</v>
      </c>
      <c r="AF97" s="4">
        <v>5.1221175363132598</v>
      </c>
      <c r="AG97" s="4">
        <v>4.9918903039360201</v>
      </c>
      <c r="AH97" s="4">
        <v>0</v>
      </c>
      <c r="AI97" s="4">
        <v>0</v>
      </c>
      <c r="AJ97" s="4">
        <v>5.4622272187455199</v>
      </c>
      <c r="AK97" s="4">
        <v>1.40187486012777</v>
      </c>
      <c r="AL97" s="4">
        <v>5.4622272187455199</v>
      </c>
      <c r="AM97" s="4">
        <v>1.40187486012777</v>
      </c>
      <c r="AN97" s="4" t="s">
        <v>135</v>
      </c>
    </row>
    <row r="98" spans="1:40">
      <c r="A98" s="4">
        <v>5</v>
      </c>
      <c r="B98" s="4">
        <v>5</v>
      </c>
      <c r="C98" s="4">
        <v>5</v>
      </c>
      <c r="D98" s="5">
        <f t="shared" ref="D98:D129" si="12">AVERAGE(A98:C98)</f>
        <v>5</v>
      </c>
      <c r="E98" s="4">
        <v>6.4722289999999996</v>
      </c>
      <c r="F98" s="4">
        <v>6.208361</v>
      </c>
      <c r="G98" s="4">
        <v>6.3070250000000003</v>
      </c>
      <c r="H98" s="5">
        <f t="shared" ref="H98:H129" si="13">AVERAGE(E98:G98)</f>
        <v>6.3292049999999991</v>
      </c>
      <c r="I98" s="4">
        <f t="shared" ref="I98:I129" si="14">POWER(10,(H98-D98))</f>
        <v>21.340520118892929</v>
      </c>
      <c r="J98" s="4"/>
      <c r="K98" s="4"/>
      <c r="L98" s="4">
        <f t="shared" ref="L98:L129" si="15">POWER(10, -AH98)</f>
        <v>0.12506661593352991</v>
      </c>
      <c r="M98" s="4" t="s">
        <v>130</v>
      </c>
      <c r="N98" s="4" t="s">
        <v>129</v>
      </c>
      <c r="O98" s="4" t="s">
        <v>128</v>
      </c>
      <c r="P98" s="4">
        <v>304</v>
      </c>
      <c r="Q98" s="4">
        <v>2</v>
      </c>
      <c r="R98" s="4">
        <v>7</v>
      </c>
      <c r="S98" s="4">
        <v>7</v>
      </c>
      <c r="T98" s="4">
        <v>21.9</v>
      </c>
      <c r="U98" s="4">
        <v>58.234999999999999</v>
      </c>
      <c r="V98" s="4">
        <v>524</v>
      </c>
      <c r="W98" s="6">
        <v>3.0813E-221</v>
      </c>
      <c r="X98" s="4">
        <v>5.9011312513553698</v>
      </c>
      <c r="Y98" s="4">
        <v>3.6851144690465398</v>
      </c>
      <c r="Z98" s="4">
        <v>4.3464703354787604</v>
      </c>
      <c r="AA98" s="4">
        <v>4.6120311338515396</v>
      </c>
      <c r="AB98" s="4">
        <v>4.5911314164231198</v>
      </c>
      <c r="AC98" s="4">
        <v>5.1220519626332504</v>
      </c>
      <c r="AD98" s="4">
        <v>5.4165739436961999</v>
      </c>
      <c r="AE98" s="4">
        <v>5.1988494532924499</v>
      </c>
      <c r="AF98" s="4">
        <v>4.9269749031971699</v>
      </c>
      <c r="AG98" s="4">
        <v>4.7276063149991501</v>
      </c>
      <c r="AH98" s="4">
        <v>0.902858601183684</v>
      </c>
      <c r="AI98" s="4">
        <v>1.2069002787272101</v>
      </c>
      <c r="AJ98" s="4">
        <v>4.1804559922409004</v>
      </c>
      <c r="AK98" s="4">
        <v>1.3292050361633301</v>
      </c>
      <c r="AL98" s="4">
        <v>6.7948990467381898E-2</v>
      </c>
      <c r="AM98" s="4">
        <v>0.122304757436116</v>
      </c>
      <c r="AN98" s="4" t="s">
        <v>131</v>
      </c>
    </row>
    <row r="99" spans="1:40">
      <c r="A99" s="4">
        <v>7.5267270000000002</v>
      </c>
      <c r="B99" s="4">
        <v>7.6786909999999997</v>
      </c>
      <c r="C99" s="4">
        <v>7.9109069999999999</v>
      </c>
      <c r="D99" s="5">
        <f t="shared" si="12"/>
        <v>7.7054416666666663</v>
      </c>
      <c r="E99" s="4">
        <v>7.5826089999999997</v>
      </c>
      <c r="F99" s="4">
        <v>7.5799320000000003</v>
      </c>
      <c r="G99" s="4">
        <v>7.6750080000000001</v>
      </c>
      <c r="H99" s="5">
        <f t="shared" si="13"/>
        <v>7.6125163333333346</v>
      </c>
      <c r="I99" s="4">
        <f t="shared" si="14"/>
        <v>0.80737382715517936</v>
      </c>
      <c r="J99" s="4"/>
      <c r="K99" s="4"/>
      <c r="L99" s="4">
        <f t="shared" si="15"/>
        <v>0.95162479224337115</v>
      </c>
      <c r="M99" s="4" t="s">
        <v>126</v>
      </c>
      <c r="N99" s="4" t="s">
        <v>125</v>
      </c>
      <c r="O99" s="4" t="s">
        <v>124</v>
      </c>
      <c r="P99" s="4">
        <v>307</v>
      </c>
      <c r="Q99" s="4">
        <v>1</v>
      </c>
      <c r="R99" s="4">
        <v>4</v>
      </c>
      <c r="S99" s="4">
        <v>4</v>
      </c>
      <c r="T99" s="4">
        <v>18.3</v>
      </c>
      <c r="U99" s="4">
        <v>21.922000000000001</v>
      </c>
      <c r="V99" s="4">
        <v>191</v>
      </c>
      <c r="W99" s="6">
        <v>1.0496E-8</v>
      </c>
      <c r="X99" s="4">
        <v>7.6824609761511802</v>
      </c>
      <c r="Y99" s="4">
        <v>6.4500180391562099</v>
      </c>
      <c r="Z99" s="4">
        <v>6.7552343706995002</v>
      </c>
      <c r="AA99" s="4">
        <v>6.7782887551991298</v>
      </c>
      <c r="AB99" s="4">
        <v>6.7153430483974699</v>
      </c>
      <c r="AC99" s="4">
        <v>6.72617278352475</v>
      </c>
      <c r="AD99" s="4">
        <v>6.6535501670797803</v>
      </c>
      <c r="AE99" s="4">
        <v>6.8183446813287496</v>
      </c>
      <c r="AF99" s="4">
        <v>6.8298053344969301</v>
      </c>
      <c r="AG99" s="4">
        <v>6.7213571300224597</v>
      </c>
      <c r="AH99" s="4">
        <v>2.1534252012836399E-2</v>
      </c>
      <c r="AI99" s="4">
        <v>7.5367291768397796E-3</v>
      </c>
      <c r="AJ99" s="4">
        <v>0.329793786308265</v>
      </c>
      <c r="AK99" s="4">
        <v>-9.2925548553466797E-2</v>
      </c>
      <c r="AL99" s="4">
        <v>1.02231932035308</v>
      </c>
      <c r="AM99" s="4">
        <v>-0.100462277730307</v>
      </c>
      <c r="AN99" s="4" t="s">
        <v>127</v>
      </c>
    </row>
    <row r="100" spans="1:40">
      <c r="A100" s="4">
        <v>5</v>
      </c>
      <c r="B100" s="4">
        <v>5</v>
      </c>
      <c r="C100" s="4">
        <v>6.776294</v>
      </c>
      <c r="D100" s="5">
        <f t="shared" si="12"/>
        <v>5.592098</v>
      </c>
      <c r="E100" s="4">
        <v>6.2804880000000001</v>
      </c>
      <c r="F100" s="4">
        <v>5</v>
      </c>
      <c r="G100" s="4">
        <v>6.3530889999999998</v>
      </c>
      <c r="H100" s="5">
        <f t="shared" si="13"/>
        <v>5.8778589999999999</v>
      </c>
      <c r="I100" s="4">
        <f t="shared" si="14"/>
        <v>1.930905412885491</v>
      </c>
      <c r="J100" s="4"/>
      <c r="K100" s="4"/>
      <c r="L100" s="4">
        <f t="shared" si="15"/>
        <v>0.99380375009106325</v>
      </c>
      <c r="M100" s="4"/>
      <c r="N100" s="4" t="s">
        <v>122</v>
      </c>
      <c r="O100" s="4" t="s">
        <v>121</v>
      </c>
      <c r="P100" s="4">
        <v>313</v>
      </c>
      <c r="Q100" s="4">
        <v>1</v>
      </c>
      <c r="R100" s="4">
        <v>4</v>
      </c>
      <c r="S100" s="4">
        <v>4</v>
      </c>
      <c r="T100" s="4">
        <v>10</v>
      </c>
      <c r="U100" s="4">
        <v>49.258000000000003</v>
      </c>
      <c r="V100" s="4">
        <v>439</v>
      </c>
      <c r="W100" s="6">
        <v>5.2236000000000001E-23</v>
      </c>
      <c r="X100" s="4">
        <v>5.9875277332771599</v>
      </c>
      <c r="Y100" s="4">
        <v>5.0439906658781304</v>
      </c>
      <c r="Z100" s="4">
        <v>4.8661218620458397</v>
      </c>
      <c r="AA100" s="4">
        <v>5.0436765856027197</v>
      </c>
      <c r="AB100" s="4">
        <v>4.7553716970190303</v>
      </c>
      <c r="AC100" s="4">
        <v>4.9003780541663904</v>
      </c>
      <c r="AD100" s="4">
        <v>5.1995632117672397</v>
      </c>
      <c r="AE100" s="4">
        <v>5.2220397971610204</v>
      </c>
      <c r="AF100" s="4">
        <v>5.0724337259683896</v>
      </c>
      <c r="AG100" s="4">
        <v>4.9882601094163403</v>
      </c>
      <c r="AH100" s="4">
        <v>2.69936878913505E-3</v>
      </c>
      <c r="AI100" s="4">
        <v>6.9588025410975999E-3</v>
      </c>
      <c r="AJ100" s="4">
        <v>0.14382383784363501</v>
      </c>
      <c r="AK100" s="4">
        <v>0.28576072057088298</v>
      </c>
      <c r="AL100" s="4">
        <v>0.138756160592269</v>
      </c>
      <c r="AM100" s="4">
        <v>0.27880191802978499</v>
      </c>
      <c r="AN100" s="4" t="s">
        <v>123</v>
      </c>
    </row>
    <row r="101" spans="1:40">
      <c r="A101" s="4">
        <v>5</v>
      </c>
      <c r="B101" s="4">
        <v>7.9237260000000003</v>
      </c>
      <c r="C101" s="4">
        <v>7.9471879999999997</v>
      </c>
      <c r="D101" s="5">
        <f t="shared" si="12"/>
        <v>6.9569713333333327</v>
      </c>
      <c r="E101" s="4">
        <v>7.6669109999999998</v>
      </c>
      <c r="F101" s="4">
        <v>7.7225599999999996</v>
      </c>
      <c r="G101" s="4">
        <v>7.721374</v>
      </c>
      <c r="H101" s="5">
        <f t="shared" si="13"/>
        <v>7.7036150000000001</v>
      </c>
      <c r="I101" s="4">
        <f t="shared" si="14"/>
        <v>5.5801216467313619</v>
      </c>
      <c r="J101" s="4"/>
      <c r="K101" s="4"/>
      <c r="L101" s="4">
        <f t="shared" si="15"/>
        <v>0.52322543877025129</v>
      </c>
      <c r="M101" s="4" t="s">
        <v>119</v>
      </c>
      <c r="N101" s="4" t="s">
        <v>118</v>
      </c>
      <c r="O101" s="4" t="s">
        <v>117</v>
      </c>
      <c r="P101" s="4">
        <v>322</v>
      </c>
      <c r="Q101" s="4">
        <v>2</v>
      </c>
      <c r="R101" s="4">
        <v>10</v>
      </c>
      <c r="S101" s="4">
        <v>2</v>
      </c>
      <c r="T101" s="4">
        <v>34.1</v>
      </c>
      <c r="U101" s="4">
        <v>32.829000000000001</v>
      </c>
      <c r="V101" s="4">
        <v>308</v>
      </c>
      <c r="W101" s="6">
        <v>2.6622000000000001E-30</v>
      </c>
      <c r="X101" s="4">
        <v>7.4424640902802803</v>
      </c>
      <c r="Y101" s="4">
        <v>6.2528287680405903</v>
      </c>
      <c r="Z101" s="4">
        <v>6.6213632582823703</v>
      </c>
      <c r="AA101" s="4">
        <v>6.5314022700764003</v>
      </c>
      <c r="AB101" s="4">
        <v>6.5278618063226999</v>
      </c>
      <c r="AC101" s="4">
        <v>6.4499872206434299</v>
      </c>
      <c r="AD101" s="4">
        <v>6.1023650913385303</v>
      </c>
      <c r="AE101" s="4">
        <v>6.6196671388059398</v>
      </c>
      <c r="AF101" s="4">
        <v>6.5664728471588099</v>
      </c>
      <c r="AG101" s="4">
        <v>6.4802657168624602</v>
      </c>
      <c r="AH101" s="4">
        <v>0.28131114914676297</v>
      </c>
      <c r="AI101" s="4">
        <v>0.68974924087524403</v>
      </c>
      <c r="AJ101" s="4">
        <v>0.31155414135243698</v>
      </c>
      <c r="AK101" s="4">
        <v>0.74664354324340798</v>
      </c>
      <c r="AL101" s="4">
        <v>0.16225927554434699</v>
      </c>
      <c r="AM101" s="4">
        <v>5.6894302368164097E-2</v>
      </c>
      <c r="AN101" s="4" t="s">
        <v>120</v>
      </c>
    </row>
    <row r="102" spans="1:40">
      <c r="A102" s="4">
        <v>5</v>
      </c>
      <c r="B102" s="4">
        <v>8.5211109999999994</v>
      </c>
      <c r="C102" s="4">
        <v>8.3855350000000008</v>
      </c>
      <c r="D102" s="5">
        <f t="shared" si="12"/>
        <v>7.3022153333333337</v>
      </c>
      <c r="E102" s="4">
        <v>8.4727130000000006</v>
      </c>
      <c r="F102" s="4">
        <v>8.415324</v>
      </c>
      <c r="G102" s="4">
        <v>8.1307519999999993</v>
      </c>
      <c r="H102" s="5">
        <f t="shared" si="13"/>
        <v>8.3395963333333327</v>
      </c>
      <c r="I102" s="4">
        <f t="shared" si="14"/>
        <v>10.898858144422784</v>
      </c>
      <c r="J102" s="4"/>
      <c r="K102" s="4"/>
      <c r="L102" s="4">
        <f t="shared" si="15"/>
        <v>0.33995632735383768</v>
      </c>
      <c r="M102" s="4" t="s">
        <v>111</v>
      </c>
      <c r="N102" s="4" t="s">
        <v>110</v>
      </c>
      <c r="O102" s="4" t="s">
        <v>109</v>
      </c>
      <c r="P102" s="4">
        <v>336</v>
      </c>
      <c r="Q102" s="4">
        <v>1</v>
      </c>
      <c r="R102" s="4">
        <v>6</v>
      </c>
      <c r="S102" s="4">
        <v>6</v>
      </c>
      <c r="T102" s="4">
        <v>27.2</v>
      </c>
      <c r="U102" s="4">
        <v>19.376999999999999</v>
      </c>
      <c r="V102" s="4">
        <v>173</v>
      </c>
      <c r="W102" s="6">
        <v>2.9995000000000002E-294</v>
      </c>
      <c r="X102" s="4">
        <v>8.4717463084882692</v>
      </c>
      <c r="Y102" s="4">
        <v>6.7093462950938703</v>
      </c>
      <c r="Z102" s="4">
        <v>7.5861933356985398</v>
      </c>
      <c r="AA102" s="4">
        <v>7.2533622398330699</v>
      </c>
      <c r="AB102" s="4">
        <v>7.8418035503693302</v>
      </c>
      <c r="AC102" s="4">
        <v>7.7058637122839198</v>
      </c>
      <c r="AD102" s="4">
        <v>7.1081250947386003</v>
      </c>
      <c r="AE102" s="4">
        <v>7.6694842423330298</v>
      </c>
      <c r="AF102" s="4">
        <v>7.59704764851306</v>
      </c>
      <c r="AG102" s="4">
        <v>7.1859668927678397</v>
      </c>
      <c r="AH102" s="4">
        <v>0.468576871215024</v>
      </c>
      <c r="AI102" s="4">
        <v>1.265167872111</v>
      </c>
      <c r="AJ102" s="4">
        <v>0.376266088847999</v>
      </c>
      <c r="AK102" s="4">
        <v>1.0373805363973001</v>
      </c>
      <c r="AL102" s="4">
        <v>0.43273411829611602</v>
      </c>
      <c r="AM102" s="4">
        <v>-0.22778733571370299</v>
      </c>
      <c r="AN102" s="4" t="s">
        <v>112</v>
      </c>
    </row>
    <row r="103" spans="1:40">
      <c r="A103" s="4">
        <v>5</v>
      </c>
      <c r="B103" s="4">
        <v>6.8033070000000002</v>
      </c>
      <c r="C103" s="4">
        <v>6.8962950000000003</v>
      </c>
      <c r="D103" s="5">
        <f t="shared" si="12"/>
        <v>6.2332006666666659</v>
      </c>
      <c r="E103" s="4">
        <v>6.7213159999999998</v>
      </c>
      <c r="F103" s="4">
        <v>6.8552220000000004</v>
      </c>
      <c r="G103" s="4">
        <v>6.7785710000000003</v>
      </c>
      <c r="H103" s="5">
        <f t="shared" si="13"/>
        <v>6.7850363333333332</v>
      </c>
      <c r="I103" s="4">
        <f t="shared" si="14"/>
        <v>3.5631628086817004</v>
      </c>
      <c r="J103" s="4"/>
      <c r="K103" s="4"/>
      <c r="L103" s="4">
        <f t="shared" si="15"/>
        <v>0.2815859883544744</v>
      </c>
      <c r="M103" s="4"/>
      <c r="N103" s="4"/>
      <c r="O103" s="4" t="s">
        <v>477</v>
      </c>
      <c r="P103" s="4">
        <v>4</v>
      </c>
      <c r="Q103" s="4">
        <v>2</v>
      </c>
      <c r="R103" s="4">
        <v>2</v>
      </c>
      <c r="S103" s="4">
        <v>2</v>
      </c>
      <c r="T103" s="4">
        <v>5.7</v>
      </c>
      <c r="U103" s="4">
        <v>45.142000000000003</v>
      </c>
      <c r="V103" s="4">
        <v>386</v>
      </c>
      <c r="W103" s="6">
        <v>4.0932000000000002E-23</v>
      </c>
      <c r="X103" s="4">
        <v>6.6716725956208904</v>
      </c>
      <c r="Y103" s="4">
        <v>5.5572785656898498</v>
      </c>
      <c r="Z103" s="4">
        <v>5.6605144869549697</v>
      </c>
      <c r="AA103" s="4">
        <v>5.5874190928924996</v>
      </c>
      <c r="AB103" s="4">
        <v>6.0717347638797596</v>
      </c>
      <c r="AC103" s="4">
        <v>5.6279697613891804</v>
      </c>
      <c r="AD103" s="4">
        <v>5.4900849545454404</v>
      </c>
      <c r="AE103" s="4">
        <v>5.7301925911769196</v>
      </c>
      <c r="AF103" s="4">
        <v>5.8108237239895999</v>
      </c>
      <c r="AG103" s="4">
        <v>5.5940609012704199</v>
      </c>
      <c r="AH103" s="4">
        <v>0.55038895937271703</v>
      </c>
      <c r="AI103" s="4">
        <v>0.81850194931030296</v>
      </c>
      <c r="AJ103" s="4">
        <v>0.374036302359748</v>
      </c>
      <c r="AK103" s="4">
        <v>0.55183569590250703</v>
      </c>
      <c r="AL103" s="4">
        <v>0.50233463031386105</v>
      </c>
      <c r="AM103" s="4">
        <v>-0.26666625340779598</v>
      </c>
      <c r="AN103" s="4" t="s">
        <v>478</v>
      </c>
    </row>
    <row r="104" spans="1:40">
      <c r="A104" s="4">
        <v>7.561769</v>
      </c>
      <c r="B104" s="4">
        <v>7.6330539999999996</v>
      </c>
      <c r="C104" s="4">
        <v>7.8396220000000003</v>
      </c>
      <c r="D104" s="5">
        <f t="shared" si="12"/>
        <v>7.6781483333333327</v>
      </c>
      <c r="E104" s="4">
        <v>7.6862250000000003</v>
      </c>
      <c r="F104" s="4">
        <v>7.7944389999999997</v>
      </c>
      <c r="G104" s="4">
        <v>7.5954300000000003</v>
      </c>
      <c r="H104" s="5">
        <f t="shared" si="13"/>
        <v>7.6920313333333334</v>
      </c>
      <c r="I104" s="4">
        <f t="shared" si="14"/>
        <v>1.0324832147766985</v>
      </c>
      <c r="J104" s="4"/>
      <c r="K104" s="4"/>
      <c r="L104" s="4">
        <f t="shared" si="15"/>
        <v>0.27462586479237777</v>
      </c>
      <c r="M104" s="4" t="s">
        <v>107</v>
      </c>
      <c r="N104" s="4" t="s">
        <v>106</v>
      </c>
      <c r="O104" s="4" t="s">
        <v>105</v>
      </c>
      <c r="P104" s="4">
        <v>342</v>
      </c>
      <c r="Q104" s="4">
        <v>1</v>
      </c>
      <c r="R104" s="4">
        <v>4</v>
      </c>
      <c r="S104" s="4">
        <v>4</v>
      </c>
      <c r="T104" s="4">
        <v>19.2</v>
      </c>
      <c r="U104" s="4">
        <v>21.736999999999998</v>
      </c>
      <c r="V104" s="4">
        <v>198</v>
      </c>
      <c r="W104" s="6">
        <v>5.3442000000000001E-22</v>
      </c>
      <c r="X104" s="4">
        <v>7.6886689359009104</v>
      </c>
      <c r="Y104" s="4">
        <v>6.6120841852279204</v>
      </c>
      <c r="Z104" s="4">
        <v>6.6598021471567099</v>
      </c>
      <c r="AA104" s="4">
        <v>6.6479206145815697</v>
      </c>
      <c r="AB104" s="4">
        <v>6.8060442357480904</v>
      </c>
      <c r="AC104" s="4">
        <v>6.7920553312922802</v>
      </c>
      <c r="AD104" s="4">
        <v>6.6602581792062203</v>
      </c>
      <c r="AE104" s="4">
        <v>6.8522786588028097</v>
      </c>
      <c r="AF104" s="4">
        <v>6.9184759418088699</v>
      </c>
      <c r="AG104" s="4">
        <v>6.4980761093721604</v>
      </c>
      <c r="AH104" s="4">
        <v>0.56125856248302597</v>
      </c>
      <c r="AI104" s="4">
        <v>0.126458962758383</v>
      </c>
      <c r="AJ104" s="4">
        <v>4.69359168154245E-2</v>
      </c>
      <c r="AK104" s="4">
        <v>1.3882795969645499E-2</v>
      </c>
      <c r="AL104" s="4">
        <v>0.63632304694726605</v>
      </c>
      <c r="AM104" s="4">
        <v>-0.112576166788737</v>
      </c>
      <c r="AN104" s="4" t="s">
        <v>108</v>
      </c>
    </row>
    <row r="105" spans="1:40">
      <c r="A105" s="4">
        <v>7.3738859999999997</v>
      </c>
      <c r="B105" s="4">
        <v>7.5329709999999999</v>
      </c>
      <c r="C105" s="4">
        <v>7.6811600000000002</v>
      </c>
      <c r="D105" s="5">
        <f t="shared" si="12"/>
        <v>7.5293390000000002</v>
      </c>
      <c r="E105" s="4">
        <v>7.3534930000000003</v>
      </c>
      <c r="F105" s="4">
        <v>7.3215570000000003</v>
      </c>
      <c r="G105" s="4">
        <v>7.325577</v>
      </c>
      <c r="H105" s="5">
        <f t="shared" si="13"/>
        <v>7.3335423333333338</v>
      </c>
      <c r="I105" s="4">
        <f t="shared" si="14"/>
        <v>0.63709373347387399</v>
      </c>
      <c r="J105" s="4"/>
      <c r="K105" s="4"/>
      <c r="L105" s="4">
        <f t="shared" si="15"/>
        <v>0.41435970394111199</v>
      </c>
      <c r="M105" s="4"/>
      <c r="N105" s="4" t="s">
        <v>103</v>
      </c>
      <c r="O105" s="4" t="s">
        <v>102</v>
      </c>
      <c r="P105" s="4">
        <v>345</v>
      </c>
      <c r="Q105" s="4">
        <v>1</v>
      </c>
      <c r="R105" s="4">
        <v>3</v>
      </c>
      <c r="S105" s="4">
        <v>3</v>
      </c>
      <c r="T105" s="4">
        <v>9.5</v>
      </c>
      <c r="U105" s="4">
        <v>25.696000000000002</v>
      </c>
      <c r="V105" s="4">
        <v>221</v>
      </c>
      <c r="W105" s="6">
        <v>6.0936999999999998E-26</v>
      </c>
      <c r="X105" s="4">
        <v>7.47174630848827</v>
      </c>
      <c r="Y105" s="4">
        <v>6.3637999454791103</v>
      </c>
      <c r="Z105" s="4">
        <v>6.4908290063038097</v>
      </c>
      <c r="AA105" s="4">
        <v>6.4761357365509999</v>
      </c>
      <c r="AB105" s="4">
        <v>6.5608865695237597</v>
      </c>
      <c r="AC105" s="4">
        <v>6.7087692158732599</v>
      </c>
      <c r="AD105" s="4">
        <v>6.5021265607034504</v>
      </c>
      <c r="AE105" s="4">
        <v>6.60800156851331</v>
      </c>
      <c r="AF105" s="4">
        <v>6.4994533803133399</v>
      </c>
      <c r="AG105" s="4">
        <v>6.3196264841556404</v>
      </c>
      <c r="AH105" s="4">
        <v>0.382622485905043</v>
      </c>
      <c r="AI105" s="4">
        <v>0.116966883341471</v>
      </c>
      <c r="AJ105" s="4">
        <v>1.02969178165935</v>
      </c>
      <c r="AK105" s="4">
        <v>-0.19579648971557601</v>
      </c>
      <c r="AL105" s="4">
        <v>1.5410903783565</v>
      </c>
      <c r="AM105" s="4">
        <v>-0.31276337305704699</v>
      </c>
      <c r="AN105" s="4" t="s">
        <v>104</v>
      </c>
    </row>
    <row r="106" spans="1:40">
      <c r="A106" s="4">
        <v>7.2398999999999996</v>
      </c>
      <c r="B106" s="4">
        <v>7.232793</v>
      </c>
      <c r="C106" s="4">
        <v>7.0531940000000004</v>
      </c>
      <c r="D106" s="5">
        <f t="shared" si="12"/>
        <v>7.175295666666667</v>
      </c>
      <c r="E106" s="4">
        <v>7.0591850000000003</v>
      </c>
      <c r="F106" s="4">
        <v>7.0927559999999996</v>
      </c>
      <c r="G106" s="4">
        <v>6.7328760000000001</v>
      </c>
      <c r="H106" s="5">
        <f t="shared" si="13"/>
        <v>6.9616056666666672</v>
      </c>
      <c r="I106" s="4">
        <f t="shared" si="14"/>
        <v>0.61137827184364424</v>
      </c>
      <c r="J106" s="4"/>
      <c r="K106" s="4"/>
      <c r="L106" s="4">
        <f t="shared" si="15"/>
        <v>0.4917759125285322</v>
      </c>
      <c r="M106" s="4"/>
      <c r="N106" s="4"/>
      <c r="O106" s="4" t="s">
        <v>100</v>
      </c>
      <c r="P106" s="4">
        <v>349</v>
      </c>
      <c r="Q106" s="4">
        <v>2</v>
      </c>
      <c r="R106" s="4">
        <v>5</v>
      </c>
      <c r="S106" s="4">
        <v>5</v>
      </c>
      <c r="T106" s="4">
        <v>5.5</v>
      </c>
      <c r="U106" s="4">
        <v>114.24</v>
      </c>
      <c r="V106" s="4">
        <v>1008</v>
      </c>
      <c r="W106" s="6">
        <v>1.6784000000000001E-27</v>
      </c>
      <c r="X106" s="4">
        <v>6.3529539117100899</v>
      </c>
      <c r="Y106" s="4">
        <v>5.06681027562583</v>
      </c>
      <c r="Z106" s="4">
        <v>5.4671787779430296</v>
      </c>
      <c r="AA106" s="4">
        <v>5.1595671932336202</v>
      </c>
      <c r="AB106" s="4">
        <v>5.4799637989782504</v>
      </c>
      <c r="AC106" s="4">
        <v>5.7082593907493804</v>
      </c>
      <c r="AD106" s="4">
        <v>5.2404993265075097</v>
      </c>
      <c r="AE106" s="4">
        <v>5.4378931908695103</v>
      </c>
      <c r="AF106" s="4">
        <v>5.5075995353420701</v>
      </c>
      <c r="AG106" s="4">
        <v>5.0686310637143199</v>
      </c>
      <c r="AH106" s="4">
        <v>0.30823274707377901</v>
      </c>
      <c r="AI106" s="4">
        <v>0.13527599970499701</v>
      </c>
      <c r="AJ106" s="4">
        <v>0.75543700740363595</v>
      </c>
      <c r="AK106" s="4">
        <v>-0.213689963022868</v>
      </c>
      <c r="AL106" s="4">
        <v>0.79117533412863295</v>
      </c>
      <c r="AM106" s="4">
        <v>-0.34896596272786501</v>
      </c>
      <c r="AN106" s="4" t="s">
        <v>101</v>
      </c>
    </row>
    <row r="107" spans="1:40">
      <c r="A107" s="4">
        <v>7.6256830000000004</v>
      </c>
      <c r="B107" s="4">
        <v>7.760859</v>
      </c>
      <c r="C107" s="4">
        <v>7.9019979999999999</v>
      </c>
      <c r="D107" s="5">
        <f t="shared" si="12"/>
        <v>7.7628466666666673</v>
      </c>
      <c r="E107" s="4">
        <v>7.9432369999999999</v>
      </c>
      <c r="F107" s="4">
        <v>7.920452</v>
      </c>
      <c r="G107" s="4">
        <v>7.7214640000000001</v>
      </c>
      <c r="H107" s="5">
        <f t="shared" si="13"/>
        <v>7.8617176666666673</v>
      </c>
      <c r="I107" s="4">
        <f t="shared" si="14"/>
        <v>1.2556569361511238</v>
      </c>
      <c r="J107" s="4"/>
      <c r="K107" s="4"/>
      <c r="L107" s="4">
        <f t="shared" si="15"/>
        <v>0.50889308606993144</v>
      </c>
      <c r="M107" s="4" t="s">
        <v>98</v>
      </c>
      <c r="N107" s="4" t="s">
        <v>97</v>
      </c>
      <c r="O107" s="4" t="s">
        <v>96</v>
      </c>
      <c r="P107" s="4">
        <v>355</v>
      </c>
      <c r="Q107" s="4">
        <v>2</v>
      </c>
      <c r="R107" s="4">
        <v>9</v>
      </c>
      <c r="S107" s="4">
        <v>9</v>
      </c>
      <c r="T107" s="4">
        <v>16.7</v>
      </c>
      <c r="U107" s="4">
        <v>58.773000000000003</v>
      </c>
      <c r="V107" s="4">
        <v>557</v>
      </c>
      <c r="W107" s="6">
        <v>3.8014999999999998E-24</v>
      </c>
      <c r="X107" s="4">
        <v>7.2189291850880899</v>
      </c>
      <c r="Y107" s="4">
        <v>5.9513569498816601</v>
      </c>
      <c r="Z107" s="4">
        <v>6.22419626966024</v>
      </c>
      <c r="AA107" s="4">
        <v>6.1854288212206701</v>
      </c>
      <c r="AB107" s="4">
        <v>6.1349417107353599</v>
      </c>
      <c r="AC107" s="4">
        <v>6.2763698802694403</v>
      </c>
      <c r="AD107" s="4">
        <v>5.8947811291025003</v>
      </c>
      <c r="AE107" s="4">
        <v>6.5495917370235501</v>
      </c>
      <c r="AF107" s="4">
        <v>6.5073565507319104</v>
      </c>
      <c r="AG107" s="4">
        <v>6.2182728535714498</v>
      </c>
      <c r="AH107" s="4">
        <v>0.29337344950413602</v>
      </c>
      <c r="AI107" s="4">
        <v>-8.7676525115966797E-2</v>
      </c>
      <c r="AJ107" s="4">
        <v>0.39208323662779698</v>
      </c>
      <c r="AK107" s="4">
        <v>9.8871231079101604E-2</v>
      </c>
      <c r="AL107" s="4">
        <v>0.74390151168879903</v>
      </c>
      <c r="AM107" s="4">
        <v>0.186547756195068</v>
      </c>
      <c r="AN107" s="4" t="s">
        <v>99</v>
      </c>
    </row>
    <row r="108" spans="1:40">
      <c r="A108" s="4">
        <v>7.8578510000000001</v>
      </c>
      <c r="B108" s="4">
        <v>7.9741710000000001</v>
      </c>
      <c r="C108" s="4">
        <v>8.1073799999999991</v>
      </c>
      <c r="D108" s="5">
        <f t="shared" si="12"/>
        <v>7.9798006666666668</v>
      </c>
      <c r="E108" s="4">
        <v>8.0956930000000007</v>
      </c>
      <c r="F108" s="4">
        <v>8.191535</v>
      </c>
      <c r="G108" s="4">
        <v>7.8996449999999996</v>
      </c>
      <c r="H108" s="5">
        <f t="shared" si="13"/>
        <v>8.0622910000000001</v>
      </c>
      <c r="I108" s="4">
        <f t="shared" si="14"/>
        <v>1.2091782683637362</v>
      </c>
      <c r="J108" s="4"/>
      <c r="K108" s="4"/>
      <c r="L108" s="4">
        <f t="shared" si="15"/>
        <v>0.55290716826688702</v>
      </c>
      <c r="M108" s="4"/>
      <c r="N108" s="4" t="s">
        <v>94</v>
      </c>
      <c r="O108" s="4" t="s">
        <v>93</v>
      </c>
      <c r="P108" s="4">
        <v>357</v>
      </c>
      <c r="Q108" s="4">
        <v>1</v>
      </c>
      <c r="R108" s="4">
        <v>6</v>
      </c>
      <c r="S108" s="4">
        <v>6</v>
      </c>
      <c r="T108" s="4">
        <v>9.4</v>
      </c>
      <c r="U108" s="4">
        <v>60.747999999999998</v>
      </c>
      <c r="V108" s="4">
        <v>522</v>
      </c>
      <c r="W108" s="6">
        <v>5.3617000000000002E-125</v>
      </c>
      <c r="X108" s="4">
        <v>7.5681195524728597</v>
      </c>
      <c r="Y108" s="4">
        <v>6.5283509782128304</v>
      </c>
      <c r="Z108" s="4">
        <v>6.6032201780082698</v>
      </c>
      <c r="AA108" s="4">
        <v>6.5362553406758499</v>
      </c>
      <c r="AB108" s="4">
        <v>6.5311978120101699</v>
      </c>
      <c r="AC108" s="4">
        <v>6.7682680164515503</v>
      </c>
      <c r="AD108" s="4">
        <v>6.4982002427699799</v>
      </c>
      <c r="AE108" s="4">
        <v>6.24092347879425</v>
      </c>
      <c r="AF108" s="4">
        <v>6.9197473318141496</v>
      </c>
      <c r="AG108" s="4">
        <v>6.56853025505725</v>
      </c>
      <c r="AH108" s="4">
        <v>0.25734777953391103</v>
      </c>
      <c r="AI108" s="4">
        <v>8.05182456970224E-2</v>
      </c>
      <c r="AJ108" s="4">
        <v>0.29862278535159598</v>
      </c>
      <c r="AK108" s="4">
        <v>8.2490444183350498E-2</v>
      </c>
      <c r="AL108" s="4">
        <v>4.8592511163758198E-3</v>
      </c>
      <c r="AM108" s="4">
        <v>1.9721984863281302E-3</v>
      </c>
      <c r="AN108" s="4" t="s">
        <v>95</v>
      </c>
    </row>
    <row r="109" spans="1:40">
      <c r="A109" s="4">
        <v>8.6155080000000002</v>
      </c>
      <c r="B109" s="4">
        <v>8.8116219999999998</v>
      </c>
      <c r="C109" s="4">
        <v>8.5468019999999996</v>
      </c>
      <c r="D109" s="5">
        <f t="shared" si="12"/>
        <v>8.6579773333333332</v>
      </c>
      <c r="E109" s="4">
        <v>8.7167630000000003</v>
      </c>
      <c r="F109" s="4">
        <v>8.8058820000000004</v>
      </c>
      <c r="G109" s="4">
        <v>8.4397590000000005</v>
      </c>
      <c r="H109" s="5">
        <f t="shared" si="13"/>
        <v>8.6541346666666659</v>
      </c>
      <c r="I109" s="4">
        <f t="shared" si="14"/>
        <v>0.99119096196558498</v>
      </c>
      <c r="J109" s="4"/>
      <c r="K109" s="4"/>
      <c r="L109" s="4">
        <f t="shared" si="15"/>
        <v>0.40970337800735313</v>
      </c>
      <c r="M109" s="4" t="s">
        <v>91</v>
      </c>
      <c r="N109" s="4" t="s">
        <v>90</v>
      </c>
      <c r="O109" s="4" t="s">
        <v>89</v>
      </c>
      <c r="P109" s="4">
        <v>358</v>
      </c>
      <c r="Q109" s="4">
        <v>1</v>
      </c>
      <c r="R109" s="4">
        <v>28</v>
      </c>
      <c r="S109" s="4">
        <v>28</v>
      </c>
      <c r="T109" s="4">
        <v>56.3</v>
      </c>
      <c r="U109" s="4">
        <v>63.026000000000003</v>
      </c>
      <c r="V109" s="4">
        <v>565</v>
      </c>
      <c r="W109" s="4">
        <v>0</v>
      </c>
      <c r="X109" s="4">
        <v>8.1415751833008194</v>
      </c>
      <c r="Y109" s="4">
        <v>6.9605135864904897</v>
      </c>
      <c r="Z109" s="4">
        <v>7.29145765414924</v>
      </c>
      <c r="AA109" s="4">
        <v>6.8273304950296101</v>
      </c>
      <c r="AB109" s="4">
        <v>7.18525876529658</v>
      </c>
      <c r="AC109" s="4">
        <v>7.3503643316362703</v>
      </c>
      <c r="AD109" s="4">
        <v>6.9204833491294204</v>
      </c>
      <c r="AE109" s="4">
        <v>7.3642131836315601</v>
      </c>
      <c r="AF109" s="4">
        <v>7.4040807430999402</v>
      </c>
      <c r="AG109" s="4">
        <v>6.9339173199886996</v>
      </c>
      <c r="AH109" s="4">
        <v>0.38753045527091101</v>
      </c>
      <c r="AI109" s="4">
        <v>0.12550894419352199</v>
      </c>
      <c r="AJ109" s="4">
        <v>9.31328290089109E-3</v>
      </c>
      <c r="AK109" s="4">
        <v>-3.8426717122401798E-3</v>
      </c>
      <c r="AL109" s="4">
        <v>0.342186172615841</v>
      </c>
      <c r="AM109" s="4">
        <v>-0.129351615905762</v>
      </c>
      <c r="AN109" s="4" t="s">
        <v>92</v>
      </c>
    </row>
    <row r="110" spans="1:40">
      <c r="A110" s="4">
        <v>5</v>
      </c>
      <c r="B110" s="4">
        <v>5</v>
      </c>
      <c r="C110" s="4">
        <v>5</v>
      </c>
      <c r="D110" s="5">
        <f t="shared" si="12"/>
        <v>5</v>
      </c>
      <c r="E110" s="4">
        <v>5</v>
      </c>
      <c r="F110" s="4">
        <v>5</v>
      </c>
      <c r="G110" s="4">
        <v>5</v>
      </c>
      <c r="H110" s="5">
        <f t="shared" si="13"/>
        <v>5</v>
      </c>
      <c r="I110" s="4">
        <f t="shared" si="14"/>
        <v>1</v>
      </c>
      <c r="J110" s="4"/>
      <c r="K110" s="4"/>
      <c r="L110" s="4">
        <f t="shared" si="15"/>
        <v>0.11878422186855202</v>
      </c>
      <c r="M110" s="4" t="s">
        <v>87</v>
      </c>
      <c r="N110" s="4" t="s">
        <v>86</v>
      </c>
      <c r="O110" s="4" t="s">
        <v>85</v>
      </c>
      <c r="P110" s="4">
        <v>360</v>
      </c>
      <c r="Q110" s="4">
        <v>1</v>
      </c>
      <c r="R110" s="4">
        <v>2</v>
      </c>
      <c r="S110" s="4">
        <v>2</v>
      </c>
      <c r="T110" s="4">
        <v>16.2</v>
      </c>
      <c r="U110" s="4">
        <v>16.361000000000001</v>
      </c>
      <c r="V110" s="4">
        <v>148</v>
      </c>
      <c r="W110" s="6">
        <v>2.3213E-5</v>
      </c>
      <c r="X110" s="4">
        <v>6.3025040923557096</v>
      </c>
      <c r="Y110" s="4" t="s">
        <v>513</v>
      </c>
      <c r="Z110" s="4">
        <v>5.3371196800028597</v>
      </c>
      <c r="AA110" s="4">
        <v>5.0227994045116899</v>
      </c>
      <c r="AB110" s="4">
        <v>5.3532813395452896</v>
      </c>
      <c r="AC110" s="4">
        <v>5.3826473031547097</v>
      </c>
      <c r="AD110" s="4">
        <v>5.6435118944234999</v>
      </c>
      <c r="AE110" s="4">
        <v>5.7341915514933</v>
      </c>
      <c r="AF110" s="4" t="s">
        <v>513</v>
      </c>
      <c r="AG110" s="4">
        <v>5.3707350837158296</v>
      </c>
      <c r="AH110" s="4">
        <v>0.92524124294491195</v>
      </c>
      <c r="AI110" s="4">
        <v>0.96816714604695597</v>
      </c>
      <c r="AJ110" s="4">
        <v>0</v>
      </c>
      <c r="AK110" s="4">
        <v>0</v>
      </c>
      <c r="AL110" s="4">
        <v>0.92524124294491195</v>
      </c>
      <c r="AM110" s="4">
        <v>-0.96816714604695597</v>
      </c>
      <c r="AN110" s="4" t="s">
        <v>88</v>
      </c>
    </row>
    <row r="111" spans="1:40">
      <c r="A111" s="4">
        <v>7.6190300000000004</v>
      </c>
      <c r="B111" s="4">
        <v>8.2352760000000007</v>
      </c>
      <c r="C111" s="4">
        <v>8.0702960000000008</v>
      </c>
      <c r="D111" s="5">
        <f t="shared" si="12"/>
        <v>7.9748673333333331</v>
      </c>
      <c r="E111" s="4">
        <v>8.297739</v>
      </c>
      <c r="F111" s="4">
        <v>8.3838509999999999</v>
      </c>
      <c r="G111" s="4">
        <v>7.8079400000000003</v>
      </c>
      <c r="H111" s="5">
        <f t="shared" si="13"/>
        <v>8.1631766666666667</v>
      </c>
      <c r="I111" s="4">
        <f t="shared" si="14"/>
        <v>1.5427989454241187</v>
      </c>
      <c r="J111" s="4"/>
      <c r="K111" s="4"/>
      <c r="L111" s="4">
        <f t="shared" si="15"/>
        <v>0.15768388212519802</v>
      </c>
      <c r="M111" s="4" t="s">
        <v>83</v>
      </c>
      <c r="N111" s="4"/>
      <c r="O111" s="4" t="s">
        <v>82</v>
      </c>
      <c r="P111" s="4">
        <v>361</v>
      </c>
      <c r="Q111" s="4">
        <v>1</v>
      </c>
      <c r="R111" s="4">
        <v>6</v>
      </c>
      <c r="S111" s="4">
        <v>6</v>
      </c>
      <c r="T111" s="4">
        <v>32.1</v>
      </c>
      <c r="U111" s="4">
        <v>16.948</v>
      </c>
      <c r="V111" s="4">
        <v>156</v>
      </c>
      <c r="W111" s="6">
        <v>1.4406999999999999E-102</v>
      </c>
      <c r="X111" s="4">
        <v>8.2949509544652695</v>
      </c>
      <c r="Y111" s="4">
        <v>6.7229381510993198</v>
      </c>
      <c r="Z111" s="4">
        <v>7.4410192152508499</v>
      </c>
      <c r="AA111" s="4">
        <v>6.9719249491841904</v>
      </c>
      <c r="AB111" s="4">
        <v>7.4320869857780796</v>
      </c>
      <c r="AC111" s="4">
        <v>7.4564419521016898</v>
      </c>
      <c r="AD111" s="4">
        <v>7.2487822140685498</v>
      </c>
      <c r="AE111" s="4">
        <v>7.5384103399876699</v>
      </c>
      <c r="AF111" s="4">
        <v>7.5914541837007103</v>
      </c>
      <c r="AG111" s="4">
        <v>6.9023456201454998</v>
      </c>
      <c r="AH111" s="4">
        <v>0.80221269641001103</v>
      </c>
      <c r="AI111" s="4">
        <v>0.35311237970988002</v>
      </c>
      <c r="AJ111" s="4">
        <v>0.297160376137246</v>
      </c>
      <c r="AK111" s="4">
        <v>0.18830919265747201</v>
      </c>
      <c r="AL111" s="4">
        <v>0.34259272007517499</v>
      </c>
      <c r="AM111" s="4">
        <v>-0.16480318705240801</v>
      </c>
      <c r="AN111" s="4" t="s">
        <v>84</v>
      </c>
    </row>
    <row r="112" spans="1:40">
      <c r="A112" s="4">
        <v>7.9033499999999997</v>
      </c>
      <c r="B112" s="4">
        <v>7.7654449999999997</v>
      </c>
      <c r="C112" s="4">
        <v>8.1217240000000004</v>
      </c>
      <c r="D112" s="5">
        <f t="shared" si="12"/>
        <v>7.9301729999999999</v>
      </c>
      <c r="E112" s="4">
        <v>7.7662940000000003</v>
      </c>
      <c r="F112" s="4">
        <v>7.8853840000000002</v>
      </c>
      <c r="G112" s="4">
        <v>7.9194230000000001</v>
      </c>
      <c r="H112" s="5">
        <f t="shared" si="13"/>
        <v>7.8570336666666662</v>
      </c>
      <c r="I112" s="4">
        <f t="shared" si="14"/>
        <v>0.84500770050327723</v>
      </c>
      <c r="J112" s="4"/>
      <c r="K112" s="4"/>
      <c r="L112" s="4">
        <f t="shared" si="15"/>
        <v>0.44292212899398986</v>
      </c>
      <c r="M112" s="4"/>
      <c r="N112" s="4" t="s">
        <v>80</v>
      </c>
      <c r="O112" s="4" t="s">
        <v>79</v>
      </c>
      <c r="P112" s="4">
        <v>363</v>
      </c>
      <c r="Q112" s="4">
        <v>1</v>
      </c>
      <c r="R112" s="4">
        <v>5</v>
      </c>
      <c r="S112" s="4">
        <v>5</v>
      </c>
      <c r="T112" s="4">
        <v>7.8</v>
      </c>
      <c r="U112" s="4">
        <v>94.141000000000005</v>
      </c>
      <c r="V112" s="4">
        <v>820</v>
      </c>
      <c r="W112" s="6">
        <v>7.1719000000000002E-137</v>
      </c>
      <c r="X112" s="4">
        <v>7.3451383831100996</v>
      </c>
      <c r="Y112" s="4">
        <v>6.3794324328734202</v>
      </c>
      <c r="Z112" s="4">
        <v>6.3019627264733602</v>
      </c>
      <c r="AA112" s="4">
        <v>6.3729856059669601</v>
      </c>
      <c r="AB112" s="4">
        <v>6.3016375827268698</v>
      </c>
      <c r="AC112" s="4">
        <v>6.4692032578342102</v>
      </c>
      <c r="AD112" s="4">
        <v>6.5019488596712796</v>
      </c>
      <c r="AE112" s="4">
        <v>6.39996776558859</v>
      </c>
      <c r="AF112" s="4">
        <v>6.4243261683092996</v>
      </c>
      <c r="AG112" s="4">
        <v>6.3188977146274903</v>
      </c>
      <c r="AH112" s="4">
        <v>0.35367262122822601</v>
      </c>
      <c r="AI112" s="4">
        <v>0.130175749460856</v>
      </c>
      <c r="AJ112" s="4">
        <v>0.25582131577062001</v>
      </c>
      <c r="AK112" s="4">
        <v>-7.31396675109863E-2</v>
      </c>
      <c r="AL112" s="4">
        <v>0.76900785967352003</v>
      </c>
      <c r="AM112" s="4">
        <v>-0.20331541697184299</v>
      </c>
      <c r="AN112" s="4" t="s">
        <v>81</v>
      </c>
    </row>
    <row r="113" spans="1:40">
      <c r="A113" s="4">
        <v>8.0164480000000005</v>
      </c>
      <c r="B113" s="4">
        <v>8.0016470000000002</v>
      </c>
      <c r="C113" s="4">
        <v>8.3985649999999996</v>
      </c>
      <c r="D113" s="5">
        <f t="shared" si="12"/>
        <v>8.1388866666666662</v>
      </c>
      <c r="E113" s="4">
        <v>7.9471489999999996</v>
      </c>
      <c r="F113" s="4">
        <v>8.0865019999999994</v>
      </c>
      <c r="G113" s="4">
        <v>8.1215930000000007</v>
      </c>
      <c r="H113" s="5">
        <f t="shared" si="13"/>
        <v>8.0517479999999999</v>
      </c>
      <c r="I113" s="4">
        <f t="shared" si="14"/>
        <v>0.81820350075538761</v>
      </c>
      <c r="J113" s="4"/>
      <c r="K113" s="4"/>
      <c r="L113" s="4">
        <f t="shared" si="15"/>
        <v>0.77697853449833276</v>
      </c>
      <c r="M113" s="4"/>
      <c r="N113" s="4"/>
      <c r="O113" s="4" t="s">
        <v>77</v>
      </c>
      <c r="P113" s="4">
        <v>371</v>
      </c>
      <c r="Q113" s="4">
        <v>2</v>
      </c>
      <c r="R113" s="4">
        <v>5</v>
      </c>
      <c r="S113" s="4">
        <v>5</v>
      </c>
      <c r="T113" s="4">
        <v>19.399999999999999</v>
      </c>
      <c r="U113" s="4">
        <v>34.451000000000001</v>
      </c>
      <c r="V113" s="4">
        <v>294</v>
      </c>
      <c r="W113" s="6">
        <v>4.8613000000000004E-21</v>
      </c>
      <c r="X113" s="4">
        <v>7.8063767190993003</v>
      </c>
      <c r="Y113" s="4">
        <v>6.6234870532326804</v>
      </c>
      <c r="Z113" s="4">
        <v>6.7977244524792804</v>
      </c>
      <c r="AA113" s="4">
        <v>6.9675760546957699</v>
      </c>
      <c r="AB113" s="4">
        <v>6.7998228309933202</v>
      </c>
      <c r="AC113" s="4">
        <v>6.7850307095911804</v>
      </c>
      <c r="AD113" s="4">
        <v>6.9116156410530598</v>
      </c>
      <c r="AE113" s="4">
        <v>6.8897217842562002</v>
      </c>
      <c r="AF113" s="4">
        <v>6.9554520226782603</v>
      </c>
      <c r="AG113" s="4">
        <v>6.8404385915303498</v>
      </c>
      <c r="AH113" s="4">
        <v>0.109590979239881</v>
      </c>
      <c r="AI113" s="4">
        <v>4.7622044881183698E-2</v>
      </c>
      <c r="AJ113" s="4">
        <v>0.24529496633106501</v>
      </c>
      <c r="AK113" s="4">
        <v>-8.7138811747234299E-2</v>
      </c>
      <c r="AL113" s="4">
        <v>0.58198732587295599</v>
      </c>
      <c r="AM113" s="4">
        <v>-0.134760856628418</v>
      </c>
      <c r="AN113" s="4" t="s">
        <v>78</v>
      </c>
    </row>
    <row r="114" spans="1:40">
      <c r="A114" s="4">
        <v>5</v>
      </c>
      <c r="B114" s="4">
        <v>5</v>
      </c>
      <c r="C114" s="4">
        <v>5</v>
      </c>
      <c r="D114" s="5">
        <f t="shared" si="12"/>
        <v>5</v>
      </c>
      <c r="E114" s="4">
        <v>7.0963190000000003</v>
      </c>
      <c r="F114" s="4">
        <v>6.9761160000000002</v>
      </c>
      <c r="G114" s="4">
        <v>7.0613020000000004</v>
      </c>
      <c r="H114" s="5">
        <f t="shared" si="13"/>
        <v>7.0445789999999997</v>
      </c>
      <c r="I114" s="4">
        <f t="shared" si="14"/>
        <v>110.81001151320817</v>
      </c>
      <c r="J114" s="4"/>
      <c r="K114" s="4"/>
      <c r="L114" s="4">
        <f t="shared" si="15"/>
        <v>0.11613627682921802</v>
      </c>
      <c r="M114" s="4" t="s">
        <v>308</v>
      </c>
      <c r="N114" s="4" t="s">
        <v>307</v>
      </c>
      <c r="O114" s="4" t="s">
        <v>306</v>
      </c>
      <c r="P114" s="4">
        <v>175</v>
      </c>
      <c r="Q114" s="4">
        <v>3</v>
      </c>
      <c r="R114" s="4">
        <v>6</v>
      </c>
      <c r="S114" s="4">
        <v>5</v>
      </c>
      <c r="T114" s="4">
        <v>18.8</v>
      </c>
      <c r="U114" s="4">
        <v>42.845999999999997</v>
      </c>
      <c r="V114" s="4">
        <v>399</v>
      </c>
      <c r="W114" s="6">
        <v>7.359E-135</v>
      </c>
      <c r="X114" s="4">
        <v>6.3248583881988703</v>
      </c>
      <c r="Y114" s="4" t="s">
        <v>513</v>
      </c>
      <c r="Z114" s="4">
        <v>4.5871157871543904</v>
      </c>
      <c r="AA114" s="4">
        <v>4.1850602825213903</v>
      </c>
      <c r="AB114" s="4">
        <v>4.7722703512985802</v>
      </c>
      <c r="AC114" s="4">
        <v>5.0183675783878403</v>
      </c>
      <c r="AD114" s="4">
        <v>5.0989204787223299</v>
      </c>
      <c r="AE114" s="4">
        <v>5.9334518544525299</v>
      </c>
      <c r="AF114" s="4">
        <v>5.7922445648367002</v>
      </c>
      <c r="AG114" s="4">
        <v>5.4654869506621404</v>
      </c>
      <c r="AH114" s="4">
        <v>0.93503210096882305</v>
      </c>
      <c r="AI114" s="4">
        <v>1.1046215693155901</v>
      </c>
      <c r="AJ114" s="4">
        <v>6.25482384858591</v>
      </c>
      <c r="AK114" s="4">
        <v>2.0445790290832502</v>
      </c>
      <c r="AL114" s="4">
        <v>0.78329837450269302</v>
      </c>
      <c r="AM114" s="4">
        <v>0.93995745976765899</v>
      </c>
      <c r="AN114" s="4" t="s">
        <v>309</v>
      </c>
    </row>
    <row r="115" spans="1:40">
      <c r="A115" s="4">
        <v>5</v>
      </c>
      <c r="B115" s="4">
        <v>5</v>
      </c>
      <c r="C115" s="4">
        <v>5</v>
      </c>
      <c r="D115" s="5">
        <f t="shared" si="12"/>
        <v>5</v>
      </c>
      <c r="E115" s="4">
        <v>8.5083540000000006</v>
      </c>
      <c r="F115" s="4">
        <v>8.6486029999999996</v>
      </c>
      <c r="G115" s="4">
        <v>8.5677669999999999</v>
      </c>
      <c r="H115" s="5">
        <f t="shared" si="13"/>
        <v>8.5749079999999989</v>
      </c>
      <c r="I115" s="4">
        <f t="shared" si="14"/>
        <v>3757.577961411353</v>
      </c>
      <c r="J115" s="4"/>
      <c r="K115" s="4"/>
      <c r="L115" s="4">
        <f t="shared" si="15"/>
        <v>3.872314106145897E-5</v>
      </c>
      <c r="M115" s="4" t="s">
        <v>75</v>
      </c>
      <c r="N115" s="4" t="s">
        <v>74</v>
      </c>
      <c r="O115" s="4" t="s">
        <v>73</v>
      </c>
      <c r="P115" s="4">
        <v>378</v>
      </c>
      <c r="Q115" s="4">
        <v>1</v>
      </c>
      <c r="R115" s="4">
        <v>8</v>
      </c>
      <c r="S115" s="4">
        <v>6</v>
      </c>
      <c r="T115" s="4">
        <v>21.5</v>
      </c>
      <c r="U115" s="4">
        <v>53.537999999999997</v>
      </c>
      <c r="V115" s="4">
        <v>494</v>
      </c>
      <c r="W115" s="6">
        <v>8.0623000000000001E-148</v>
      </c>
      <c r="X115" s="4">
        <v>7.9063458182093997</v>
      </c>
      <c r="Y115" s="4" t="s">
        <v>513</v>
      </c>
      <c r="Z115" s="4" t="s">
        <v>513</v>
      </c>
      <c r="AA115" s="4" t="s">
        <v>513</v>
      </c>
      <c r="AB115" s="4">
        <v>6.0159462436575701</v>
      </c>
      <c r="AC115" s="4">
        <v>6.2586372827240799</v>
      </c>
      <c r="AD115" s="4">
        <v>6.3774883833761304</v>
      </c>
      <c r="AE115" s="4">
        <v>7.3894496126800702</v>
      </c>
      <c r="AF115" s="4">
        <v>7.4531806897020898</v>
      </c>
      <c r="AG115" s="4">
        <v>7.3513904151422498</v>
      </c>
      <c r="AH115" s="4">
        <v>4.4120294217579996</v>
      </c>
      <c r="AI115" s="4">
        <v>2.35420020421346</v>
      </c>
      <c r="AJ115" s="4">
        <v>6.9993132716137598</v>
      </c>
      <c r="AK115" s="4">
        <v>3.5749082565307599</v>
      </c>
      <c r="AL115" s="4">
        <v>3.1983237283232402</v>
      </c>
      <c r="AM115" s="4">
        <v>1.2207080523173</v>
      </c>
      <c r="AN115" s="4" t="s">
        <v>76</v>
      </c>
    </row>
    <row r="116" spans="1:40">
      <c r="A116" s="4">
        <v>5</v>
      </c>
      <c r="B116" s="4">
        <v>5</v>
      </c>
      <c r="C116" s="4">
        <v>5</v>
      </c>
      <c r="D116" s="5">
        <f t="shared" si="12"/>
        <v>5</v>
      </c>
      <c r="E116" s="4">
        <v>7.0524240000000002</v>
      </c>
      <c r="F116" s="4">
        <v>6.7407810000000001</v>
      </c>
      <c r="G116" s="4">
        <v>6.7242839999999999</v>
      </c>
      <c r="H116" s="5">
        <f t="shared" si="13"/>
        <v>6.8391630000000001</v>
      </c>
      <c r="I116" s="4">
        <f t="shared" si="14"/>
        <v>69.049891421094514</v>
      </c>
      <c r="J116" s="4"/>
      <c r="K116" s="4"/>
      <c r="L116" s="4">
        <f t="shared" si="15"/>
        <v>1</v>
      </c>
      <c r="M116" s="4" t="s">
        <v>71</v>
      </c>
      <c r="N116" s="4" t="s">
        <v>70</v>
      </c>
      <c r="O116" s="4" t="s">
        <v>69</v>
      </c>
      <c r="P116" s="4">
        <v>382</v>
      </c>
      <c r="Q116" s="4">
        <v>2</v>
      </c>
      <c r="R116" s="4">
        <v>4</v>
      </c>
      <c r="S116" s="4">
        <v>4</v>
      </c>
      <c r="T116" s="4">
        <v>5</v>
      </c>
      <c r="U116" s="4">
        <v>76.995999999999995</v>
      </c>
      <c r="V116" s="4">
        <v>718</v>
      </c>
      <c r="W116" s="6">
        <v>1.7952E-9</v>
      </c>
      <c r="X116" s="4">
        <v>5.8704916917864596</v>
      </c>
      <c r="Y116" s="4" t="s">
        <v>513</v>
      </c>
      <c r="Z116" s="4" t="s">
        <v>513</v>
      </c>
      <c r="AA116" s="4" t="s">
        <v>513</v>
      </c>
      <c r="AB116" s="4">
        <v>4.1187275504270104</v>
      </c>
      <c r="AC116" s="4">
        <v>3.9941014919428</v>
      </c>
      <c r="AD116" s="4">
        <v>4.0176175733396704</v>
      </c>
      <c r="AE116" s="4">
        <v>5.58615955029404</v>
      </c>
      <c r="AF116" s="4">
        <v>5.2310616106149501</v>
      </c>
      <c r="AG116" s="4">
        <v>5.1843222655771601</v>
      </c>
      <c r="AH116" s="4">
        <v>0</v>
      </c>
      <c r="AI116" s="4">
        <v>0</v>
      </c>
      <c r="AJ116" s="4">
        <v>4.1767602626215297</v>
      </c>
      <c r="AK116" s="4">
        <v>1.83916314442952</v>
      </c>
      <c r="AL116" s="4">
        <v>4.1767602626215297</v>
      </c>
      <c r="AM116" s="4">
        <v>1.83916314442952</v>
      </c>
      <c r="AN116" s="4" t="s">
        <v>72</v>
      </c>
    </row>
    <row r="117" spans="1:40">
      <c r="A117" s="4">
        <v>7.398339</v>
      </c>
      <c r="B117" s="4">
        <v>7.3288479999999998</v>
      </c>
      <c r="C117" s="4">
        <v>7.5940719999999997</v>
      </c>
      <c r="D117" s="5">
        <f t="shared" si="12"/>
        <v>7.4404196666666671</v>
      </c>
      <c r="E117" s="4">
        <v>7.1622659999999998</v>
      </c>
      <c r="F117" s="4">
        <v>7.1721940000000002</v>
      </c>
      <c r="G117" s="4">
        <v>7.1977209999999996</v>
      </c>
      <c r="H117" s="5">
        <f t="shared" si="13"/>
        <v>7.1773936666666671</v>
      </c>
      <c r="I117" s="4">
        <f t="shared" si="14"/>
        <v>0.54572518906747358</v>
      </c>
      <c r="J117" s="4"/>
      <c r="K117" s="4"/>
      <c r="L117" s="4">
        <f t="shared" si="15"/>
        <v>0.15934514126410368</v>
      </c>
      <c r="M117" s="4"/>
      <c r="N117" s="4"/>
      <c r="O117" s="4" t="s">
        <v>67</v>
      </c>
      <c r="P117" s="4">
        <v>383</v>
      </c>
      <c r="Q117" s="4">
        <v>1</v>
      </c>
      <c r="R117" s="4">
        <v>7</v>
      </c>
      <c r="S117" s="4">
        <v>7</v>
      </c>
      <c r="T117" s="4">
        <v>14.5</v>
      </c>
      <c r="U117" s="4">
        <v>37.581000000000003</v>
      </c>
      <c r="V117" s="4">
        <v>330</v>
      </c>
      <c r="W117" s="6">
        <v>2.7549E-17</v>
      </c>
      <c r="X117" s="4">
        <v>6.9525406051234899</v>
      </c>
      <c r="Y117" s="4">
        <v>5.9202538038287003</v>
      </c>
      <c r="Z117" s="4">
        <v>6.1180000334212803</v>
      </c>
      <c r="AA117" s="4">
        <v>6.0868579156598503</v>
      </c>
      <c r="AB117" s="4">
        <v>6.14671703574398</v>
      </c>
      <c r="AC117" s="4">
        <v>5.9152309393929601</v>
      </c>
      <c r="AD117" s="4">
        <v>5.5759495020677301</v>
      </c>
      <c r="AE117" s="4">
        <v>6.05438320830548</v>
      </c>
      <c r="AF117" s="4">
        <v>6.0651687517057402</v>
      </c>
      <c r="AG117" s="4">
        <v>5.8465226684162896</v>
      </c>
      <c r="AH117" s="4">
        <v>0.79766117445168105</v>
      </c>
      <c r="AI117" s="4">
        <v>-0.22717412312825599</v>
      </c>
      <c r="AJ117" s="4">
        <v>1.5171921230489001</v>
      </c>
      <c r="AK117" s="4">
        <v>-0.26302607854207399</v>
      </c>
      <c r="AL117" s="4">
        <v>0.124367193805846</v>
      </c>
      <c r="AM117" s="4">
        <v>-3.5851955413818401E-2</v>
      </c>
      <c r="AN117" s="4" t="s">
        <v>68</v>
      </c>
    </row>
    <row r="118" spans="1:40">
      <c r="A118" s="4">
        <v>5</v>
      </c>
      <c r="B118" s="4">
        <v>6.52013</v>
      </c>
      <c r="C118" s="4">
        <v>6.6911440000000004</v>
      </c>
      <c r="D118" s="5">
        <f t="shared" si="12"/>
        <v>6.0704246666666668</v>
      </c>
      <c r="E118" s="4">
        <v>5</v>
      </c>
      <c r="F118" s="4">
        <v>5</v>
      </c>
      <c r="G118" s="4">
        <v>5</v>
      </c>
      <c r="H118" s="5">
        <f t="shared" si="13"/>
        <v>5</v>
      </c>
      <c r="I118" s="4">
        <f t="shared" si="14"/>
        <v>8.503061757042614E-2</v>
      </c>
      <c r="J118" s="4"/>
      <c r="K118" s="4"/>
      <c r="L118" s="4">
        <f t="shared" si="15"/>
        <v>0.55149353402867785</v>
      </c>
      <c r="M118" s="4" t="s">
        <v>65</v>
      </c>
      <c r="N118" s="4"/>
      <c r="O118" s="4" t="s">
        <v>64</v>
      </c>
      <c r="P118" s="4">
        <v>385</v>
      </c>
      <c r="Q118" s="4">
        <v>1</v>
      </c>
      <c r="R118" s="4">
        <v>2</v>
      </c>
      <c r="S118" s="4">
        <v>2</v>
      </c>
      <c r="T118" s="4">
        <v>7.8</v>
      </c>
      <c r="U118" s="4">
        <v>33.204999999999998</v>
      </c>
      <c r="V118" s="4">
        <v>293</v>
      </c>
      <c r="W118" s="6">
        <v>3.2821000000000003E-5</v>
      </c>
      <c r="X118" s="4">
        <v>6.1815005884677596</v>
      </c>
      <c r="Y118" s="4">
        <v>5.0383816914677002</v>
      </c>
      <c r="Z118" s="4">
        <v>5.4590153323018296</v>
      </c>
      <c r="AA118" s="4">
        <v>5.3695127094257398</v>
      </c>
      <c r="AB118" s="4">
        <v>5.1573660917622703</v>
      </c>
      <c r="AC118" s="4">
        <v>5.4772949377781304</v>
      </c>
      <c r="AD118" s="4">
        <v>5.13010852036094</v>
      </c>
      <c r="AE118" s="4">
        <v>5.1966458867870902</v>
      </c>
      <c r="AF118" s="4">
        <v>5.1808710516505396</v>
      </c>
      <c r="AG118" s="4" t="s">
        <v>513</v>
      </c>
      <c r="AH118" s="4">
        <v>0.25845957506808298</v>
      </c>
      <c r="AI118" s="4">
        <v>-0.50608921051025402</v>
      </c>
      <c r="AJ118" s="4">
        <v>0.93091183758362706</v>
      </c>
      <c r="AK118" s="4">
        <v>-1.07042439778646</v>
      </c>
      <c r="AL118" s="4">
        <v>0.42724341246478797</v>
      </c>
      <c r="AM118" s="4">
        <v>-0.56433518727620402</v>
      </c>
      <c r="AN118" s="4" t="s">
        <v>66</v>
      </c>
    </row>
    <row r="119" spans="1:40">
      <c r="A119" s="4">
        <v>8.0130479999999995</v>
      </c>
      <c r="B119" s="4">
        <v>8.1039069999999995</v>
      </c>
      <c r="C119" s="4">
        <v>8.1313940000000002</v>
      </c>
      <c r="D119" s="5">
        <f t="shared" si="12"/>
        <v>8.0827829999999992</v>
      </c>
      <c r="E119" s="4">
        <v>8.0556079999999994</v>
      </c>
      <c r="F119" s="4">
        <v>8.1308159999999994</v>
      </c>
      <c r="G119" s="4">
        <v>7.9967389999999998</v>
      </c>
      <c r="H119" s="5">
        <f t="shared" si="13"/>
        <v>8.0610543333333329</v>
      </c>
      <c r="I119" s="4">
        <f t="shared" si="14"/>
        <v>0.95119888676207875</v>
      </c>
      <c r="J119" s="4"/>
      <c r="K119" s="4"/>
      <c r="L119" s="4">
        <f t="shared" si="15"/>
        <v>0.17745524839132751</v>
      </c>
      <c r="M119" s="4"/>
      <c r="N119" s="4"/>
      <c r="O119" s="4" t="s">
        <v>62</v>
      </c>
      <c r="P119" s="4">
        <v>389</v>
      </c>
      <c r="Q119" s="4">
        <v>1</v>
      </c>
      <c r="R119" s="4">
        <v>19</v>
      </c>
      <c r="S119" s="4">
        <v>19</v>
      </c>
      <c r="T119" s="4">
        <v>40.1</v>
      </c>
      <c r="U119" s="4">
        <v>34.155000000000001</v>
      </c>
      <c r="V119" s="4">
        <v>292</v>
      </c>
      <c r="W119" s="6">
        <v>4.1938999999999998E-229</v>
      </c>
      <c r="X119" s="4">
        <v>8.0404836642062705</v>
      </c>
      <c r="Y119" s="4">
        <v>6.79225857885677</v>
      </c>
      <c r="Z119" s="4">
        <v>7.0900110240071497</v>
      </c>
      <c r="AA119" s="4">
        <v>6.9111629374739296</v>
      </c>
      <c r="AB119" s="4">
        <v>7.2238332772363201</v>
      </c>
      <c r="AC119" s="4">
        <v>7.3106720749301202</v>
      </c>
      <c r="AD119" s="4">
        <v>6.8469182570525797</v>
      </c>
      <c r="AE119" s="4">
        <v>7.19661827133024</v>
      </c>
      <c r="AF119" s="4">
        <v>7.1519823954574697</v>
      </c>
      <c r="AG119" s="4">
        <v>6.9535664142570104</v>
      </c>
      <c r="AH119" s="4">
        <v>0.75091115149426801</v>
      </c>
      <c r="AI119" s="4">
        <v>0.21623865763346301</v>
      </c>
      <c r="AJ119" s="4">
        <v>0.15391061193199099</v>
      </c>
      <c r="AK119" s="4">
        <v>-2.1728515625E-2</v>
      </c>
      <c r="AL119" s="4">
        <v>0.82856580005344904</v>
      </c>
      <c r="AM119" s="4">
        <v>-0.23796717325846301</v>
      </c>
      <c r="AN119" s="4" t="s">
        <v>63</v>
      </c>
    </row>
    <row r="120" spans="1:40">
      <c r="A120" s="4">
        <v>5</v>
      </c>
      <c r="B120" s="4">
        <v>6.4996320000000001</v>
      </c>
      <c r="C120" s="4">
        <v>5</v>
      </c>
      <c r="D120" s="5">
        <f t="shared" si="12"/>
        <v>5.4998773333333331</v>
      </c>
      <c r="E120" s="4">
        <v>6.8906000000000001</v>
      </c>
      <c r="F120" s="4">
        <v>6.789256</v>
      </c>
      <c r="G120" s="4">
        <v>6.4710130000000001</v>
      </c>
      <c r="H120" s="5">
        <f t="shared" si="13"/>
        <v>6.7169563333333331</v>
      </c>
      <c r="I120" s="4">
        <f t="shared" si="14"/>
        <v>16.484622264934362</v>
      </c>
      <c r="J120" s="4"/>
      <c r="K120" s="4"/>
      <c r="L120" s="4">
        <f t="shared" si="15"/>
        <v>0.49712741520936887</v>
      </c>
      <c r="M120" s="4" t="s">
        <v>460</v>
      </c>
      <c r="N120" s="4" t="s">
        <v>459</v>
      </c>
      <c r="O120" s="4" t="s">
        <v>458</v>
      </c>
      <c r="P120" s="4">
        <v>23</v>
      </c>
      <c r="Q120" s="4">
        <v>3</v>
      </c>
      <c r="R120" s="4">
        <v>3</v>
      </c>
      <c r="S120" s="4">
        <v>3</v>
      </c>
      <c r="T120" s="4">
        <v>13.6</v>
      </c>
      <c r="U120" s="4">
        <v>23.036000000000001</v>
      </c>
      <c r="V120" s="4">
        <v>198</v>
      </c>
      <c r="W120" s="6">
        <v>4.2824999999999999E-7</v>
      </c>
      <c r="X120" s="4">
        <v>6.4663336881323401</v>
      </c>
      <c r="Y120" s="4" t="s">
        <v>513</v>
      </c>
      <c r="Z120" s="4">
        <v>5.2599043195152699</v>
      </c>
      <c r="AA120" s="4">
        <v>4.9384847000156302</v>
      </c>
      <c r="AB120" s="4">
        <v>5.3166412001674903</v>
      </c>
      <c r="AC120" s="4">
        <v>5.2170362586276298</v>
      </c>
      <c r="AD120" s="4">
        <v>4.9575594018974796</v>
      </c>
      <c r="AE120" s="4">
        <v>6.0960405542954303</v>
      </c>
      <c r="AF120" s="4">
        <v>5.8693608151177701</v>
      </c>
      <c r="AG120" s="4">
        <v>5.3162010686663699</v>
      </c>
      <c r="AH120" s="4">
        <v>0.303532286054636</v>
      </c>
      <c r="AI120" s="4">
        <v>0.53734223047892304</v>
      </c>
      <c r="AJ120" s="4">
        <v>1.11000303334826</v>
      </c>
      <c r="AK120" s="4">
        <v>1.2170790036519401</v>
      </c>
      <c r="AL120" s="4">
        <v>0.56567442226039399</v>
      </c>
      <c r="AM120" s="4">
        <v>0.67973677317301495</v>
      </c>
      <c r="AN120" s="4" t="s">
        <v>461</v>
      </c>
    </row>
    <row r="121" spans="1:40">
      <c r="A121" s="4">
        <v>7.5166149999999998</v>
      </c>
      <c r="B121" s="4">
        <v>7.6748519999999996</v>
      </c>
      <c r="C121" s="4">
        <v>7.6674160000000002</v>
      </c>
      <c r="D121" s="5">
        <f t="shared" si="12"/>
        <v>7.6196276666666662</v>
      </c>
      <c r="E121" s="4">
        <v>7.570017</v>
      </c>
      <c r="F121" s="4">
        <v>7.7828660000000003</v>
      </c>
      <c r="G121" s="4">
        <v>7.5405040000000003</v>
      </c>
      <c r="H121" s="5">
        <f t="shared" si="13"/>
        <v>7.6311290000000005</v>
      </c>
      <c r="I121" s="4">
        <f t="shared" si="14"/>
        <v>1.0268365841680649</v>
      </c>
      <c r="J121" s="4"/>
      <c r="K121" s="4"/>
      <c r="L121" s="4">
        <f t="shared" si="15"/>
        <v>0.42205984008551323</v>
      </c>
      <c r="M121" s="4" t="s">
        <v>60</v>
      </c>
      <c r="N121" s="4" t="s">
        <v>59</v>
      </c>
      <c r="O121" s="4" t="s">
        <v>514</v>
      </c>
      <c r="P121" s="4">
        <v>392</v>
      </c>
      <c r="Q121" s="4">
        <v>3</v>
      </c>
      <c r="R121" s="4">
        <v>2</v>
      </c>
      <c r="S121" s="4">
        <v>2</v>
      </c>
      <c r="T121" s="4">
        <v>14.6</v>
      </c>
      <c r="U121" s="4">
        <v>14.628</v>
      </c>
      <c r="V121" s="4">
        <v>130</v>
      </c>
      <c r="W121" s="6">
        <v>1.9068000000000001E-9</v>
      </c>
      <c r="X121" s="4">
        <v>7.8438492005946099</v>
      </c>
      <c r="Y121" s="4">
        <v>6.7539735185639396</v>
      </c>
      <c r="Z121" s="4">
        <v>6.9068412439691</v>
      </c>
      <c r="AA121" s="4">
        <v>6.6744293862227604</v>
      </c>
      <c r="AB121" s="4">
        <v>6.8694957374592001</v>
      </c>
      <c r="AC121" s="4">
        <v>6.9764187636005</v>
      </c>
      <c r="AD121" s="4">
        <v>5.8767546016630297</v>
      </c>
      <c r="AE121" s="4">
        <v>6.9479970568832004</v>
      </c>
      <c r="AF121" s="4">
        <v>7.2966213199163299</v>
      </c>
      <c r="AG121" s="4">
        <v>6.7016543173257501</v>
      </c>
      <c r="AH121" s="4">
        <v>0.37462596994702402</v>
      </c>
      <c r="AI121" s="4">
        <v>-0.81025139490763398</v>
      </c>
      <c r="AJ121" s="4">
        <v>4.2555870764177897E-2</v>
      </c>
      <c r="AK121" s="4">
        <v>1.15019480387373E-2</v>
      </c>
      <c r="AL121" s="4">
        <v>0.37998923469226598</v>
      </c>
      <c r="AM121" s="4">
        <v>0.82175334294637103</v>
      </c>
      <c r="AN121" s="4" t="s">
        <v>61</v>
      </c>
    </row>
    <row r="122" spans="1:40">
      <c r="A122" s="4">
        <v>7.472683</v>
      </c>
      <c r="B122" s="4">
        <v>7.3922040000000004</v>
      </c>
      <c r="C122" s="4">
        <v>7.4266899999999998</v>
      </c>
      <c r="D122" s="5">
        <f t="shared" si="12"/>
        <v>7.430525666666667</v>
      </c>
      <c r="E122" s="4">
        <v>7.4569429999999999</v>
      </c>
      <c r="F122" s="4">
        <v>7.3040380000000003</v>
      </c>
      <c r="G122" s="4">
        <v>6.9718790000000004</v>
      </c>
      <c r="H122" s="5">
        <f t="shared" si="13"/>
        <v>7.2442866666666674</v>
      </c>
      <c r="I122" s="4">
        <f t="shared" si="14"/>
        <v>0.65126988998698987</v>
      </c>
      <c r="J122" s="4"/>
      <c r="K122" s="4"/>
      <c r="L122" s="4">
        <f t="shared" si="15"/>
        <v>0.47476319584025461</v>
      </c>
      <c r="M122" s="4" t="s">
        <v>57</v>
      </c>
      <c r="N122" s="4" t="s">
        <v>56</v>
      </c>
      <c r="O122" s="4" t="s">
        <v>55</v>
      </c>
      <c r="P122" s="4">
        <v>393</v>
      </c>
      <c r="Q122" s="4">
        <v>1</v>
      </c>
      <c r="R122" s="4">
        <v>4</v>
      </c>
      <c r="S122" s="4">
        <v>1</v>
      </c>
      <c r="T122" s="4">
        <v>29.6</v>
      </c>
      <c r="U122" s="4">
        <v>12.189</v>
      </c>
      <c r="V122" s="4">
        <v>108</v>
      </c>
      <c r="W122" s="6">
        <v>1.5929E-40</v>
      </c>
      <c r="X122" s="4">
        <v>7.7705059103691001</v>
      </c>
      <c r="Y122" s="4">
        <v>6.7841106769256596</v>
      </c>
      <c r="Z122" s="4">
        <v>6.7725124022916399</v>
      </c>
      <c r="AA122" s="4">
        <v>6.6827856620913497</v>
      </c>
      <c r="AB122" s="4">
        <v>6.9818321928126599</v>
      </c>
      <c r="AC122" s="4">
        <v>7.0252648921545102</v>
      </c>
      <c r="AD122" s="4">
        <v>6.5216087502968101</v>
      </c>
      <c r="AE122" s="4">
        <v>6.9621656383684298</v>
      </c>
      <c r="AF122" s="4">
        <v>6.8769910277247304</v>
      </c>
      <c r="AG122" s="4">
        <v>6.2828259591535298</v>
      </c>
      <c r="AH122" s="4">
        <v>0.32352295539355203</v>
      </c>
      <c r="AI122" s="4">
        <v>0.13303454717000299</v>
      </c>
      <c r="AJ122" s="4">
        <v>0.57103028854486404</v>
      </c>
      <c r="AK122" s="4">
        <v>-0.18623956044515</v>
      </c>
      <c r="AL122" s="4">
        <v>0.65646725354150204</v>
      </c>
      <c r="AM122" s="4">
        <v>-0.31927410761515301</v>
      </c>
      <c r="AN122" s="4" t="s">
        <v>58</v>
      </c>
    </row>
    <row r="123" spans="1:40">
      <c r="A123" s="4">
        <v>5</v>
      </c>
      <c r="B123" s="4">
        <v>6.732691</v>
      </c>
      <c r="C123" s="4">
        <v>5</v>
      </c>
      <c r="D123" s="5">
        <f t="shared" si="12"/>
        <v>5.5775636666666664</v>
      </c>
      <c r="E123" s="4">
        <v>6.6378000000000004</v>
      </c>
      <c r="F123" s="4">
        <v>6.6886159999999997</v>
      </c>
      <c r="G123" s="4">
        <v>6.6089859999999998</v>
      </c>
      <c r="H123" s="5">
        <f t="shared" si="13"/>
        <v>6.6451339999999997</v>
      </c>
      <c r="I123" s="4">
        <f t="shared" si="14"/>
        <v>11.683429259075686</v>
      </c>
      <c r="J123" s="4"/>
      <c r="K123" s="4"/>
      <c r="L123" s="4">
        <f t="shared" si="15"/>
        <v>0.45429198132894699</v>
      </c>
      <c r="M123" s="4"/>
      <c r="N123" s="4" t="s">
        <v>53</v>
      </c>
      <c r="O123" s="4" t="s">
        <v>52</v>
      </c>
      <c r="P123" s="4">
        <v>394</v>
      </c>
      <c r="Q123" s="4">
        <v>1</v>
      </c>
      <c r="R123" s="4">
        <v>3</v>
      </c>
      <c r="S123" s="4">
        <v>3</v>
      </c>
      <c r="T123" s="4">
        <v>19.399999999999999</v>
      </c>
      <c r="U123" s="4">
        <v>25.262</v>
      </c>
      <c r="V123" s="4">
        <v>222</v>
      </c>
      <c r="W123" s="6">
        <v>3.6308999999999998E-8</v>
      </c>
      <c r="X123" s="4">
        <v>6.7404969052291097</v>
      </c>
      <c r="Y123" s="4">
        <v>5.5537374286712602</v>
      </c>
      <c r="Z123" s="4">
        <v>5.8235915901984203</v>
      </c>
      <c r="AA123" s="4">
        <v>5.6271097112111397</v>
      </c>
      <c r="AB123" s="4">
        <v>5.9090208542111604</v>
      </c>
      <c r="AC123" s="4">
        <v>5.9889288859558301</v>
      </c>
      <c r="AD123" s="4">
        <v>5.64100783653039</v>
      </c>
      <c r="AE123" s="4">
        <v>5.8639173769578603</v>
      </c>
      <c r="AF123" s="4">
        <v>5.8315114454797303</v>
      </c>
      <c r="AG123" s="4">
        <v>5.6243543003170098</v>
      </c>
      <c r="AH123" s="4">
        <v>0.34266492881452798</v>
      </c>
      <c r="AI123" s="4">
        <v>0.71867418289184604</v>
      </c>
      <c r="AJ123" s="4">
        <v>0.85859511399969002</v>
      </c>
      <c r="AK123" s="4">
        <v>1.0675700505574499</v>
      </c>
      <c r="AL123" s="4">
        <v>0.20821316672902301</v>
      </c>
      <c r="AM123" s="4">
        <v>0.34889586766560798</v>
      </c>
      <c r="AN123" s="4" t="s">
        <v>54</v>
      </c>
    </row>
    <row r="124" spans="1:40">
      <c r="A124" s="4">
        <v>5</v>
      </c>
      <c r="B124" s="4">
        <v>7.2852870000000003</v>
      </c>
      <c r="C124" s="4">
        <v>7.647608</v>
      </c>
      <c r="D124" s="5">
        <f t="shared" si="12"/>
        <v>6.6442983333333343</v>
      </c>
      <c r="E124" s="4">
        <v>7.3204989999999999</v>
      </c>
      <c r="F124" s="4">
        <v>7.422803</v>
      </c>
      <c r="G124" s="4">
        <v>7.2529019999999997</v>
      </c>
      <c r="H124" s="5">
        <f t="shared" si="13"/>
        <v>7.3320679999999996</v>
      </c>
      <c r="I124" s="4">
        <f t="shared" si="14"/>
        <v>4.8726999202453536</v>
      </c>
      <c r="J124" s="4"/>
      <c r="K124" s="4"/>
      <c r="L124" s="4">
        <f t="shared" si="15"/>
        <v>0.41881777632107337</v>
      </c>
      <c r="M124" s="4" t="s">
        <v>50</v>
      </c>
      <c r="N124" s="4" t="s">
        <v>49</v>
      </c>
      <c r="O124" s="4" t="s">
        <v>48</v>
      </c>
      <c r="P124" s="4">
        <v>396</v>
      </c>
      <c r="Q124" s="4">
        <v>1</v>
      </c>
      <c r="R124" s="4">
        <v>3</v>
      </c>
      <c r="S124" s="4">
        <v>3</v>
      </c>
      <c r="T124" s="4">
        <v>23.1</v>
      </c>
      <c r="U124" s="4">
        <v>15.91</v>
      </c>
      <c r="V124" s="4">
        <v>143</v>
      </c>
      <c r="W124" s="6">
        <v>5.1042999999999999E-11</v>
      </c>
      <c r="X124" s="4">
        <v>7.4328090050331701</v>
      </c>
      <c r="Y124" s="4">
        <v>6.18264286814233</v>
      </c>
      <c r="Z124" s="4">
        <v>6.4053292818028797</v>
      </c>
      <c r="AA124" s="4">
        <v>6.4775553321989801</v>
      </c>
      <c r="AB124" s="4">
        <v>6.5269205326386501</v>
      </c>
      <c r="AC124" s="4">
        <v>6.4703075653961397</v>
      </c>
      <c r="AD124" s="4">
        <v>6.3871405694653003</v>
      </c>
      <c r="AE124" s="4">
        <v>6.5906969715202299</v>
      </c>
      <c r="AF124" s="4">
        <v>6.7220330620481299</v>
      </c>
      <c r="AG124" s="4">
        <v>6.32120475685445</v>
      </c>
      <c r="AH124" s="4">
        <v>0.37797489338691298</v>
      </c>
      <c r="AI124" s="4">
        <v>0.746265888214111</v>
      </c>
      <c r="AJ124" s="4">
        <v>0.34293120108645297</v>
      </c>
      <c r="AK124" s="4">
        <v>0.68776957194010402</v>
      </c>
      <c r="AL124" s="4">
        <v>0.51164285933902998</v>
      </c>
      <c r="AM124" s="4">
        <v>-5.84963162740069E-2</v>
      </c>
      <c r="AN124" s="4" t="s">
        <v>51</v>
      </c>
    </row>
    <row r="125" spans="1:40">
      <c r="A125" s="4">
        <v>5</v>
      </c>
      <c r="B125" s="4">
        <v>5</v>
      </c>
      <c r="C125" s="4">
        <v>7.4638030000000004</v>
      </c>
      <c r="D125" s="5">
        <f t="shared" si="12"/>
        <v>5.8212676666666665</v>
      </c>
      <c r="E125" s="4">
        <v>5</v>
      </c>
      <c r="F125" s="4">
        <v>7.1293350000000002</v>
      </c>
      <c r="G125" s="4">
        <v>7.1974179999999999</v>
      </c>
      <c r="H125" s="5">
        <f t="shared" si="13"/>
        <v>6.4422509999999997</v>
      </c>
      <c r="I125" s="4">
        <f t="shared" si="14"/>
        <v>4.1781433212140353</v>
      </c>
      <c r="J125" s="4"/>
      <c r="K125" s="4"/>
      <c r="L125" s="4">
        <f t="shared" si="15"/>
        <v>0.58223542437327169</v>
      </c>
      <c r="M125" s="4" t="s">
        <v>46</v>
      </c>
      <c r="N125" s="4" t="s">
        <v>45</v>
      </c>
      <c r="O125" s="4" t="s">
        <v>44</v>
      </c>
      <c r="P125" s="4">
        <v>401</v>
      </c>
      <c r="Q125" s="4">
        <v>1</v>
      </c>
      <c r="R125" s="4">
        <v>3</v>
      </c>
      <c r="S125" s="4">
        <v>2</v>
      </c>
      <c r="T125" s="4">
        <v>23.6</v>
      </c>
      <c r="U125" s="4">
        <v>22.196000000000002</v>
      </c>
      <c r="V125" s="4">
        <v>191</v>
      </c>
      <c r="W125" s="6">
        <v>4.1195E-23</v>
      </c>
      <c r="X125" s="4">
        <v>7.2082263059355798</v>
      </c>
      <c r="Y125" s="4" t="s">
        <v>513</v>
      </c>
      <c r="Z125" s="4">
        <v>6.2929645453829304</v>
      </c>
      <c r="AA125" s="4">
        <v>6.3092467972536701</v>
      </c>
      <c r="AB125" s="4">
        <v>6.2461784045108599</v>
      </c>
      <c r="AC125" s="4">
        <v>6.3067466080777104</v>
      </c>
      <c r="AD125" s="4">
        <v>6.1483558264494</v>
      </c>
      <c r="AE125" s="4">
        <v>6.4647130457570601</v>
      </c>
      <c r="AF125" s="4">
        <v>6.2980448426009801</v>
      </c>
      <c r="AG125" s="4">
        <v>6.3123043245687098</v>
      </c>
      <c r="AH125" s="4">
        <v>0.23490137474431899</v>
      </c>
      <c r="AI125" s="4">
        <v>0.66133817036946596</v>
      </c>
      <c r="AJ125" s="4">
        <v>0.22159833898620901</v>
      </c>
      <c r="AK125" s="4">
        <v>0.62098344167073505</v>
      </c>
      <c r="AL125" s="4">
        <v>1.28912380421006E-2</v>
      </c>
      <c r="AM125" s="4">
        <v>-4.0354728698730503E-2</v>
      </c>
      <c r="AN125" s="4" t="s">
        <v>47</v>
      </c>
    </row>
    <row r="126" spans="1:40">
      <c r="A126" s="4">
        <v>5</v>
      </c>
      <c r="B126" s="4">
        <v>6.753552</v>
      </c>
      <c r="C126" s="4">
        <v>6.9318650000000002</v>
      </c>
      <c r="D126" s="5">
        <f t="shared" si="12"/>
        <v>6.2284723333333334</v>
      </c>
      <c r="E126" s="4">
        <v>6.714531</v>
      </c>
      <c r="F126" s="4">
        <v>6.7284269999999999</v>
      </c>
      <c r="G126" s="4">
        <v>6.7153099999999997</v>
      </c>
      <c r="H126" s="5">
        <f t="shared" si="13"/>
        <v>6.7194226666666665</v>
      </c>
      <c r="I126" s="4">
        <f t="shared" si="14"/>
        <v>3.09706509325268</v>
      </c>
      <c r="J126" s="4"/>
      <c r="K126" s="4"/>
      <c r="L126" s="4">
        <f t="shared" si="15"/>
        <v>0.34369917234533115</v>
      </c>
      <c r="M126" s="4"/>
      <c r="N126" s="4" t="s">
        <v>42</v>
      </c>
      <c r="O126" s="4" t="s">
        <v>41</v>
      </c>
      <c r="P126" s="4">
        <v>403</v>
      </c>
      <c r="Q126" s="4">
        <v>1</v>
      </c>
      <c r="R126" s="4">
        <v>3</v>
      </c>
      <c r="S126" s="4">
        <v>3</v>
      </c>
      <c r="T126" s="4">
        <v>5.5</v>
      </c>
      <c r="U126" s="4">
        <v>65.784999999999997</v>
      </c>
      <c r="V126" s="4">
        <v>582</v>
      </c>
      <c r="W126" s="6">
        <v>5.8883E-49</v>
      </c>
      <c r="X126" s="4">
        <v>6.21640344523379</v>
      </c>
      <c r="Y126" s="4">
        <v>5.2922782286729699</v>
      </c>
      <c r="Z126" s="4">
        <v>5.2071494532095404</v>
      </c>
      <c r="AA126" s="4">
        <v>5.44130228669317</v>
      </c>
      <c r="AB126" s="4">
        <v>5.2751730955662</v>
      </c>
      <c r="AC126" s="4">
        <v>5.3854632724505196</v>
      </c>
      <c r="AD126" s="4">
        <v>5.0424179881432503</v>
      </c>
      <c r="AE126" s="4">
        <v>5.2637070646074298</v>
      </c>
      <c r="AF126" s="4">
        <v>5.22770678206067</v>
      </c>
      <c r="AG126" s="4">
        <v>5.0733517023869004</v>
      </c>
      <c r="AH126" s="4">
        <v>0.46382151367682301</v>
      </c>
      <c r="AI126" s="4">
        <v>0.66650485992431596</v>
      </c>
      <c r="AJ126" s="4">
        <v>0.32757376423603801</v>
      </c>
      <c r="AK126" s="4">
        <v>0.490950107574463</v>
      </c>
      <c r="AL126" s="4">
        <v>1.0708948478935301</v>
      </c>
      <c r="AM126" s="4">
        <v>-0.17555475234985399</v>
      </c>
      <c r="AN126" s="4" t="s">
        <v>43</v>
      </c>
    </row>
    <row r="127" spans="1:40">
      <c r="A127" s="4">
        <v>8.3463340000000006</v>
      </c>
      <c r="B127" s="4">
        <v>8.4903370000000002</v>
      </c>
      <c r="C127" s="4">
        <v>8.6643220000000003</v>
      </c>
      <c r="D127" s="5">
        <f t="shared" si="12"/>
        <v>8.500331000000001</v>
      </c>
      <c r="E127" s="4">
        <v>8.3776700000000002</v>
      </c>
      <c r="F127" s="4">
        <v>8.4709540000000008</v>
      </c>
      <c r="G127" s="4">
        <v>8.4076459999999997</v>
      </c>
      <c r="H127" s="5">
        <f t="shared" si="13"/>
        <v>8.4187566666666669</v>
      </c>
      <c r="I127" s="4">
        <f t="shared" si="14"/>
        <v>0.8287540555625269</v>
      </c>
      <c r="J127" s="4"/>
      <c r="K127" s="4"/>
      <c r="L127" s="4">
        <f t="shared" si="15"/>
        <v>0.84364787108848638</v>
      </c>
      <c r="M127" s="4" t="s">
        <v>39</v>
      </c>
      <c r="N127" s="4" t="s">
        <v>38</v>
      </c>
      <c r="O127" s="4" t="s">
        <v>37</v>
      </c>
      <c r="P127" s="4">
        <v>405</v>
      </c>
      <c r="Q127" s="4">
        <v>1</v>
      </c>
      <c r="R127" s="4">
        <v>5</v>
      </c>
      <c r="S127" s="4">
        <v>1</v>
      </c>
      <c r="T127" s="4">
        <v>44.4</v>
      </c>
      <c r="U127" s="4">
        <v>14.018000000000001</v>
      </c>
      <c r="V127" s="4">
        <v>124</v>
      </c>
      <c r="W127" s="6">
        <v>1.9273000000000001E-93</v>
      </c>
      <c r="X127" s="4">
        <v>8.6155292236371306</v>
      </c>
      <c r="Y127" s="4">
        <v>7.4481959946410701</v>
      </c>
      <c r="Z127" s="4">
        <v>7.6699302253239896</v>
      </c>
      <c r="AA127" s="4">
        <v>7.5865760533736299</v>
      </c>
      <c r="AB127" s="4">
        <v>7.7400862323055</v>
      </c>
      <c r="AC127" s="4">
        <v>7.6364076497748101</v>
      </c>
      <c r="AD127" s="4">
        <v>7.5695845674292599</v>
      </c>
      <c r="AE127" s="4">
        <v>7.7916976650293899</v>
      </c>
      <c r="AF127" s="4">
        <v>7.7801516292453199</v>
      </c>
      <c r="AG127" s="4">
        <v>7.61928120586518</v>
      </c>
      <c r="AH127" s="4">
        <v>7.3838785073241403E-2</v>
      </c>
      <c r="AI127" s="4">
        <v>1.95817947387695E-2</v>
      </c>
      <c r="AJ127" s="4">
        <v>0.35345334324119798</v>
      </c>
      <c r="AK127" s="4">
        <v>-8.1574122111001998E-2</v>
      </c>
      <c r="AL127" s="4">
        <v>1.5041945175245599</v>
      </c>
      <c r="AM127" s="4">
        <v>-0.101155916849772</v>
      </c>
      <c r="AN127" s="4" t="s">
        <v>40</v>
      </c>
    </row>
    <row r="128" spans="1:40">
      <c r="A128" s="4">
        <v>7.8892740000000003</v>
      </c>
      <c r="B128" s="4">
        <v>7.8868119999999999</v>
      </c>
      <c r="C128" s="4">
        <v>7.9034750000000003</v>
      </c>
      <c r="D128" s="5">
        <f t="shared" si="12"/>
        <v>7.8931870000000002</v>
      </c>
      <c r="E128" s="4">
        <v>7.8380429999999999</v>
      </c>
      <c r="F128" s="4">
        <v>7.8350879999999998</v>
      </c>
      <c r="G128" s="4">
        <v>7.8002630000000002</v>
      </c>
      <c r="H128" s="5">
        <f t="shared" si="13"/>
        <v>7.8244646666666666</v>
      </c>
      <c r="I128" s="4">
        <f t="shared" si="14"/>
        <v>0.85364571893532026</v>
      </c>
      <c r="J128" s="4"/>
      <c r="K128" s="4"/>
      <c r="L128" s="4">
        <f t="shared" si="15"/>
        <v>0.37091754083236811</v>
      </c>
      <c r="M128" s="4" t="s">
        <v>35</v>
      </c>
      <c r="N128" s="4" t="s">
        <v>34</v>
      </c>
      <c r="O128" s="4" t="s">
        <v>33</v>
      </c>
      <c r="P128" s="4">
        <v>406</v>
      </c>
      <c r="Q128" s="4">
        <v>1</v>
      </c>
      <c r="R128" s="4">
        <v>11</v>
      </c>
      <c r="S128" s="4">
        <v>9</v>
      </c>
      <c r="T128" s="4">
        <v>29.8</v>
      </c>
      <c r="U128" s="4">
        <v>59.002000000000002</v>
      </c>
      <c r="V128" s="4">
        <v>533</v>
      </c>
      <c r="W128" s="6">
        <v>7.1279999999999999E-271</v>
      </c>
      <c r="X128" s="4">
        <v>7.3512163453393402</v>
      </c>
      <c r="Y128" s="4">
        <v>6.4738517701548099</v>
      </c>
      <c r="Z128" s="4">
        <v>6.4030690207529801</v>
      </c>
      <c r="AA128" s="4">
        <v>6.2758869603012304</v>
      </c>
      <c r="AB128" s="4">
        <v>6.4949889736831699</v>
      </c>
      <c r="AC128" s="4">
        <v>6.3521246083197003</v>
      </c>
      <c r="AD128" s="4">
        <v>6.2193749246262602</v>
      </c>
      <c r="AE128" s="4">
        <v>6.4816575725709802</v>
      </c>
      <c r="AF128" s="4">
        <v>6.4518171266293498</v>
      </c>
      <c r="AG128" s="4">
        <v>6.3346145711793902</v>
      </c>
      <c r="AH128" s="4">
        <v>0.43072262823360002</v>
      </c>
      <c r="AI128" s="4">
        <v>-4.3837547302246101E-2</v>
      </c>
      <c r="AJ128" s="4">
        <v>2.1884050982944498</v>
      </c>
      <c r="AK128" s="4">
        <v>-6.8722407023112303E-2</v>
      </c>
      <c r="AL128" s="4">
        <v>0.21545815555554801</v>
      </c>
      <c r="AM128" s="4">
        <v>-2.4884859720866199E-2</v>
      </c>
      <c r="AN128" s="4" t="s">
        <v>36</v>
      </c>
    </row>
    <row r="129" spans="1:40">
      <c r="A129" s="4">
        <v>5</v>
      </c>
      <c r="B129" s="4">
        <v>5</v>
      </c>
      <c r="C129" s="4">
        <v>5</v>
      </c>
      <c r="D129" s="5">
        <f t="shared" si="12"/>
        <v>5</v>
      </c>
      <c r="E129" s="4">
        <v>5</v>
      </c>
      <c r="F129" s="4">
        <v>6.1996729999999998</v>
      </c>
      <c r="G129" s="4">
        <v>6.2866359999999997</v>
      </c>
      <c r="H129" s="5">
        <f t="shared" si="13"/>
        <v>5.8287696666666662</v>
      </c>
      <c r="I129" s="4">
        <f t="shared" si="14"/>
        <v>6.7417037844699657</v>
      </c>
      <c r="J129" s="4"/>
      <c r="K129" s="4"/>
      <c r="L129" s="4">
        <f t="shared" si="15"/>
        <v>1</v>
      </c>
      <c r="M129" s="4" t="s">
        <v>31</v>
      </c>
      <c r="N129" s="4" t="s">
        <v>30</v>
      </c>
      <c r="O129" s="4" t="s">
        <v>29</v>
      </c>
      <c r="P129" s="4">
        <v>409</v>
      </c>
      <c r="Q129" s="4">
        <v>1</v>
      </c>
      <c r="R129" s="4">
        <v>2</v>
      </c>
      <c r="S129" s="4">
        <v>2</v>
      </c>
      <c r="T129" s="4">
        <v>10.6</v>
      </c>
      <c r="U129" s="4">
        <v>17.085000000000001</v>
      </c>
      <c r="V129" s="4">
        <v>160</v>
      </c>
      <c r="W129" s="4">
        <v>8.6556999999999997E-4</v>
      </c>
      <c r="X129" s="4">
        <v>5.7629410113007804</v>
      </c>
      <c r="Y129" s="4" t="s">
        <v>513</v>
      </c>
      <c r="Z129" s="4" t="s">
        <v>513</v>
      </c>
      <c r="AA129" s="4" t="s">
        <v>513</v>
      </c>
      <c r="AB129" s="4">
        <v>4.3917464441450802</v>
      </c>
      <c r="AC129" s="4" t="s">
        <v>513</v>
      </c>
      <c r="AD129" s="4">
        <v>4.5906412420122802</v>
      </c>
      <c r="AE129" s="4">
        <v>5.0773315611289904</v>
      </c>
      <c r="AF129" s="4">
        <v>5.3163268660454204</v>
      </c>
      <c r="AG129" s="4">
        <v>5.2766455936308798</v>
      </c>
      <c r="AH129" s="4">
        <v>0</v>
      </c>
      <c r="AI129" s="4">
        <v>0</v>
      </c>
      <c r="AJ129" s="4">
        <v>0.93329067007820599</v>
      </c>
      <c r="AK129" s="4">
        <v>0.82876952489217104</v>
      </c>
      <c r="AL129" s="4">
        <v>0.93329067007820599</v>
      </c>
      <c r="AM129" s="4">
        <v>0.82876952489217104</v>
      </c>
      <c r="AN129" s="4" t="s">
        <v>32</v>
      </c>
    </row>
    <row r="130" spans="1:40">
      <c r="A130" s="4">
        <v>5</v>
      </c>
      <c r="B130" s="4">
        <v>6.580012</v>
      </c>
      <c r="C130" s="4">
        <v>6.7788459999999997</v>
      </c>
      <c r="D130" s="5">
        <f t="shared" ref="D130:D161" si="16">AVERAGE(A130:C130)</f>
        <v>6.1196193333333326</v>
      </c>
      <c r="E130" s="4">
        <v>6.6856249999999999</v>
      </c>
      <c r="F130" s="4">
        <v>5</v>
      </c>
      <c r="G130" s="4">
        <v>5</v>
      </c>
      <c r="H130" s="5">
        <f t="shared" ref="H130:H161" si="17">AVERAGE(E130:G130)</f>
        <v>5.5618750000000006</v>
      </c>
      <c r="I130" s="4">
        <f t="shared" ref="I130:I161" si="18">POWER(10,(H130-D130))</f>
        <v>0.27685710076143455</v>
      </c>
      <c r="J130" s="4"/>
      <c r="K130" s="4"/>
      <c r="L130" s="4">
        <f t="shared" ref="L130:L140" si="19">POWER(10, -AH130)</f>
        <v>0.41208717384367777</v>
      </c>
      <c r="M130" s="4" t="s">
        <v>27</v>
      </c>
      <c r="N130" s="4" t="s">
        <v>26</v>
      </c>
      <c r="O130" s="4" t="s">
        <v>25</v>
      </c>
      <c r="P130" s="4">
        <v>416</v>
      </c>
      <c r="Q130" s="4">
        <v>2</v>
      </c>
      <c r="R130" s="4">
        <v>4</v>
      </c>
      <c r="S130" s="4">
        <v>4</v>
      </c>
      <c r="T130" s="4">
        <v>6.1</v>
      </c>
      <c r="U130" s="4">
        <v>99.165000000000006</v>
      </c>
      <c r="V130" s="4">
        <v>914</v>
      </c>
      <c r="W130" s="6">
        <v>1.3325000000000001E-141</v>
      </c>
      <c r="X130" s="4">
        <v>5.6396060034137898</v>
      </c>
      <c r="Y130" s="4" t="s">
        <v>513</v>
      </c>
      <c r="Z130" s="4">
        <v>5.0324978828571103</v>
      </c>
      <c r="AA130" s="4">
        <v>4.6435415003644396</v>
      </c>
      <c r="AB130" s="4">
        <v>4.5860243823869702</v>
      </c>
      <c r="AC130" s="4">
        <v>4.42147230253729</v>
      </c>
      <c r="AD130" s="4">
        <v>4.1800111190577196</v>
      </c>
      <c r="AE130" s="4">
        <v>4.98341878640736</v>
      </c>
      <c r="AF130" s="4">
        <v>4.9047101368454804</v>
      </c>
      <c r="AG130" s="4">
        <v>4.44279322593977</v>
      </c>
      <c r="AH130" s="4">
        <v>0.38501090262076898</v>
      </c>
      <c r="AI130" s="4">
        <v>-0.66293589274088605</v>
      </c>
      <c r="AJ130" s="4">
        <v>0.28255134949974398</v>
      </c>
      <c r="AK130" s="4">
        <v>-0.55774434407552098</v>
      </c>
      <c r="AL130" s="4">
        <v>4.9870660550486001E-2</v>
      </c>
      <c r="AM130" s="4">
        <v>0.105191548665365</v>
      </c>
      <c r="AN130" s="4" t="s">
        <v>28</v>
      </c>
    </row>
    <row r="131" spans="1:40">
      <c r="A131" s="4">
        <v>8.1288520000000002</v>
      </c>
      <c r="B131" s="4">
        <v>8.4065569999999994</v>
      </c>
      <c r="C131" s="4">
        <v>8.6057790000000001</v>
      </c>
      <c r="D131" s="5">
        <f t="shared" si="16"/>
        <v>8.3803959999999993</v>
      </c>
      <c r="E131" s="4">
        <v>8.258661</v>
      </c>
      <c r="F131" s="4">
        <v>8.3190019999999993</v>
      </c>
      <c r="G131" s="4">
        <v>8.437227</v>
      </c>
      <c r="H131" s="5">
        <f t="shared" si="17"/>
        <v>8.3382966666666665</v>
      </c>
      <c r="I131" s="4">
        <f t="shared" si="18"/>
        <v>0.90761291407645084</v>
      </c>
      <c r="J131" s="4"/>
      <c r="K131" s="4"/>
      <c r="L131" s="4">
        <f t="shared" si="19"/>
        <v>0.82517420342376213</v>
      </c>
      <c r="M131" s="4" t="s">
        <v>23</v>
      </c>
      <c r="N131" s="4" t="s">
        <v>22</v>
      </c>
      <c r="O131" s="4" t="s">
        <v>21</v>
      </c>
      <c r="P131" s="4">
        <v>418</v>
      </c>
      <c r="Q131" s="4">
        <v>2</v>
      </c>
      <c r="R131" s="4">
        <v>6</v>
      </c>
      <c r="S131" s="4">
        <v>5</v>
      </c>
      <c r="T131" s="4">
        <v>12.8</v>
      </c>
      <c r="U131" s="4">
        <v>44.701999999999998</v>
      </c>
      <c r="V131" s="4">
        <v>406</v>
      </c>
      <c r="W131" s="6">
        <v>3.0722999999999999E-25</v>
      </c>
      <c r="X131" s="4">
        <v>7.9913722930950604</v>
      </c>
      <c r="Y131" s="4">
        <v>6.8291107101552901</v>
      </c>
      <c r="Z131" s="4">
        <v>7.0396916616490302</v>
      </c>
      <c r="AA131" s="4">
        <v>7.0973267357157699</v>
      </c>
      <c r="AB131" s="4">
        <v>7.0538847903946902</v>
      </c>
      <c r="AC131" s="4">
        <v>7.0145205387579201</v>
      </c>
      <c r="AD131" s="4">
        <v>6.7994025870912704</v>
      </c>
      <c r="AE131" s="4">
        <v>7.0690758097664004</v>
      </c>
      <c r="AF131" s="4">
        <v>7.1609784601200097</v>
      </c>
      <c r="AG131" s="4">
        <v>7.1348780451951299</v>
      </c>
      <c r="AH131" s="4">
        <v>8.3454357390390005E-2</v>
      </c>
      <c r="AI131" s="4">
        <v>-3.2914797465005897E-2</v>
      </c>
      <c r="AJ131" s="4">
        <v>0.102343588505677</v>
      </c>
      <c r="AK131" s="4">
        <v>-4.20989990234375E-2</v>
      </c>
      <c r="AL131" s="4">
        <v>5.6911724288082402E-2</v>
      </c>
      <c r="AM131" s="4">
        <v>-9.18420155843158E-3</v>
      </c>
      <c r="AN131" s="4" t="s">
        <v>24</v>
      </c>
    </row>
    <row r="132" spans="1:40">
      <c r="A132" s="4">
        <v>5</v>
      </c>
      <c r="B132" s="4">
        <v>7.3659369999999997</v>
      </c>
      <c r="C132" s="4">
        <v>7.4556820000000004</v>
      </c>
      <c r="D132" s="5">
        <f t="shared" si="16"/>
        <v>6.6072063333333331</v>
      </c>
      <c r="E132" s="4">
        <v>5</v>
      </c>
      <c r="F132" s="4">
        <v>5</v>
      </c>
      <c r="G132" s="4">
        <v>6.8043849999999999</v>
      </c>
      <c r="H132" s="5">
        <f t="shared" si="17"/>
        <v>5.6014616666666663</v>
      </c>
      <c r="I132" s="4">
        <f t="shared" si="18"/>
        <v>9.8685951619220849E-2</v>
      </c>
      <c r="J132" s="4"/>
      <c r="K132" s="4"/>
      <c r="L132" s="4">
        <f t="shared" si="19"/>
        <v>0.33499711783141778</v>
      </c>
      <c r="M132" s="4" t="s">
        <v>19</v>
      </c>
      <c r="N132" s="4" t="s">
        <v>18</v>
      </c>
      <c r="O132" s="4" t="s">
        <v>17</v>
      </c>
      <c r="P132" s="4">
        <v>419</v>
      </c>
      <c r="Q132" s="4">
        <v>2</v>
      </c>
      <c r="R132" s="4">
        <v>4</v>
      </c>
      <c r="S132" s="4">
        <v>2</v>
      </c>
      <c r="T132" s="4">
        <v>24.4</v>
      </c>
      <c r="U132" s="4">
        <v>14.285</v>
      </c>
      <c r="V132" s="4">
        <v>123</v>
      </c>
      <c r="W132" s="6">
        <v>3.2879000000000001E-37</v>
      </c>
      <c r="X132" s="4">
        <v>7.3815843346527501</v>
      </c>
      <c r="Y132" s="4">
        <v>6.1660154563237803</v>
      </c>
      <c r="Z132" s="4">
        <v>6.4902113928447198</v>
      </c>
      <c r="AA132" s="4">
        <v>6.4407359591833302</v>
      </c>
      <c r="AB132" s="4">
        <v>6.7066751187008</v>
      </c>
      <c r="AC132" s="4">
        <v>6.5901951483138701</v>
      </c>
      <c r="AD132" s="4">
        <v>6.4795033296524203</v>
      </c>
      <c r="AE132" s="4">
        <v>6.1443250784004899</v>
      </c>
      <c r="AF132" s="4">
        <v>6.2368142751712696</v>
      </c>
      <c r="AG132" s="4">
        <v>6.2154260477937697</v>
      </c>
      <c r="AH132" s="4">
        <v>0.47495892942672402</v>
      </c>
      <c r="AI132" s="4">
        <v>0.88067897160847997</v>
      </c>
      <c r="AJ132" s="4">
        <v>0.42806327302335601</v>
      </c>
      <c r="AK132" s="4">
        <v>-1.0057449340820299</v>
      </c>
      <c r="AL132" s="4">
        <v>1.45573994617137</v>
      </c>
      <c r="AM132" s="4">
        <v>-1.8864239056905101</v>
      </c>
      <c r="AN132" s="4" t="s">
        <v>20</v>
      </c>
    </row>
    <row r="133" spans="1:40">
      <c r="A133" s="4">
        <v>7.9132579999999999</v>
      </c>
      <c r="B133" s="4">
        <v>7.8972480000000003</v>
      </c>
      <c r="C133" s="4">
        <v>8.0583880000000008</v>
      </c>
      <c r="D133" s="5">
        <f t="shared" si="16"/>
        <v>7.9562980000000003</v>
      </c>
      <c r="E133" s="4">
        <v>7.8227950000000002</v>
      </c>
      <c r="F133" s="4">
        <v>7.7771299999999997</v>
      </c>
      <c r="G133" s="4">
        <v>7.7426779999999997</v>
      </c>
      <c r="H133" s="5">
        <f t="shared" si="17"/>
        <v>7.7808676666666656</v>
      </c>
      <c r="I133" s="4">
        <f t="shared" si="18"/>
        <v>0.66768199753234569</v>
      </c>
      <c r="J133" s="4"/>
      <c r="K133" s="4"/>
      <c r="L133" s="4">
        <f t="shared" si="19"/>
        <v>4.9963384951864497E-2</v>
      </c>
      <c r="M133" s="4"/>
      <c r="N133" s="4" t="s">
        <v>15</v>
      </c>
      <c r="O133" s="4" t="s">
        <v>14</v>
      </c>
      <c r="P133" s="4">
        <v>421</v>
      </c>
      <c r="Q133" s="4">
        <v>2</v>
      </c>
      <c r="R133" s="4">
        <v>13</v>
      </c>
      <c r="S133" s="4">
        <v>13</v>
      </c>
      <c r="T133" s="4">
        <v>31.4</v>
      </c>
      <c r="U133" s="4">
        <v>58.673000000000002</v>
      </c>
      <c r="V133" s="4">
        <v>522</v>
      </c>
      <c r="W133" s="6">
        <v>3.5744999999999998E-134</v>
      </c>
      <c r="X133" s="4">
        <v>7.35955091676332</v>
      </c>
      <c r="Y133" s="4">
        <v>6.3604987444679999</v>
      </c>
      <c r="Z133" s="4">
        <v>6.5799664189650802</v>
      </c>
      <c r="AA133" s="4">
        <v>6.35071308475223</v>
      </c>
      <c r="AB133" s="4">
        <v>6.42147230253729</v>
      </c>
      <c r="AC133" s="4">
        <v>6.2878688836785601</v>
      </c>
      <c r="AD133" s="4">
        <v>5.9311068351900902</v>
      </c>
      <c r="AE133" s="4">
        <v>6.5519011370515896</v>
      </c>
      <c r="AF133" s="4">
        <v>6.5411922000094798</v>
      </c>
      <c r="AG133" s="4">
        <v>6.3169134391649902</v>
      </c>
      <c r="AH133" s="4">
        <v>1.30134814643646</v>
      </c>
      <c r="AI133" s="4">
        <v>-0.22003968556722001</v>
      </c>
      <c r="AJ133" s="4">
        <v>1.4486584453533</v>
      </c>
      <c r="AK133" s="4">
        <v>-0.17542997996012299</v>
      </c>
      <c r="AL133" s="4">
        <v>0.27689481068757299</v>
      </c>
      <c r="AM133" s="4">
        <v>4.4609705607096699E-2</v>
      </c>
      <c r="AN133" s="4" t="s">
        <v>16</v>
      </c>
    </row>
    <row r="134" spans="1:40">
      <c r="A134" s="4">
        <v>5</v>
      </c>
      <c r="B134" s="4">
        <v>6.9380240000000004</v>
      </c>
      <c r="C134" s="4">
        <v>5</v>
      </c>
      <c r="D134" s="5">
        <f t="shared" si="16"/>
        <v>5.6460079999999992</v>
      </c>
      <c r="E134" s="4">
        <v>6.9506569999999996</v>
      </c>
      <c r="F134" s="4">
        <v>6.6909749999999999</v>
      </c>
      <c r="G134" s="4">
        <v>6.3670200000000001</v>
      </c>
      <c r="H134" s="5">
        <f t="shared" si="17"/>
        <v>6.669550666666666</v>
      </c>
      <c r="I134" s="4">
        <f t="shared" si="18"/>
        <v>10.557052144345086</v>
      </c>
      <c r="J134" s="4"/>
      <c r="K134" s="4"/>
      <c r="L134" s="4">
        <f t="shared" si="19"/>
        <v>0.13561119926711146</v>
      </c>
      <c r="M134" s="4"/>
      <c r="N134" s="4"/>
      <c r="O134" s="4" t="s">
        <v>12</v>
      </c>
      <c r="P134" s="4">
        <v>423</v>
      </c>
      <c r="Q134" s="4">
        <v>1</v>
      </c>
      <c r="R134" s="4">
        <v>4</v>
      </c>
      <c r="S134" s="4">
        <v>4</v>
      </c>
      <c r="T134" s="4">
        <v>9.6999999999999993</v>
      </c>
      <c r="U134" s="4">
        <v>42.883000000000003</v>
      </c>
      <c r="V134" s="4">
        <v>382</v>
      </c>
      <c r="W134" s="6">
        <v>1.6498999999999999E-10</v>
      </c>
      <c r="X134" s="4">
        <v>6.6183096411234299</v>
      </c>
      <c r="Y134" s="4" t="s">
        <v>513</v>
      </c>
      <c r="Z134" s="4">
        <v>5.7792572917083804</v>
      </c>
      <c r="AA134" s="4">
        <v>4.8452469154594304</v>
      </c>
      <c r="AB134" s="4">
        <v>5.7865952751468397</v>
      </c>
      <c r="AC134" s="4">
        <v>6.1664301138432798</v>
      </c>
      <c r="AD134" s="4">
        <v>5.2994201259820297</v>
      </c>
      <c r="AE134" s="4">
        <v>5.7960120228027598</v>
      </c>
      <c r="AF134" s="4">
        <v>5.6420587253936496</v>
      </c>
      <c r="AG134" s="4">
        <v>5.14351442007555</v>
      </c>
      <c r="AH134" s="4">
        <v>0.86770444336668395</v>
      </c>
      <c r="AI134" s="4">
        <v>1.30255397160848</v>
      </c>
      <c r="AJ134" s="4">
        <v>0.69882911778713597</v>
      </c>
      <c r="AK134" s="4">
        <v>1.0235427220662401</v>
      </c>
      <c r="AL134" s="4">
        <v>0.37138721262264002</v>
      </c>
      <c r="AM134" s="4">
        <v>-0.279011249542236</v>
      </c>
      <c r="AN134" s="4" t="s">
        <v>13</v>
      </c>
    </row>
    <row r="135" spans="1:40">
      <c r="A135" s="4">
        <v>5</v>
      </c>
      <c r="B135" s="4">
        <v>6.269139</v>
      </c>
      <c r="C135" s="4">
        <v>5</v>
      </c>
      <c r="D135" s="5">
        <f t="shared" si="16"/>
        <v>5.4230463333333327</v>
      </c>
      <c r="E135" s="4">
        <v>7.269069</v>
      </c>
      <c r="F135" s="4">
        <v>7.2493939999999997</v>
      </c>
      <c r="G135" s="4">
        <v>5</v>
      </c>
      <c r="H135" s="5">
        <f t="shared" si="17"/>
        <v>6.5061543333333338</v>
      </c>
      <c r="I135" s="4">
        <f t="shared" si="18"/>
        <v>12.108992215494133</v>
      </c>
      <c r="J135" s="4"/>
      <c r="K135" s="4"/>
      <c r="L135" s="4">
        <f t="shared" si="19"/>
        <v>0.95165591164647501</v>
      </c>
      <c r="M135" s="4" t="s">
        <v>115</v>
      </c>
      <c r="N135" s="4" t="s">
        <v>114</v>
      </c>
      <c r="O135" s="4" t="s">
        <v>113</v>
      </c>
      <c r="P135" s="4">
        <v>335</v>
      </c>
      <c r="Q135" s="4">
        <v>3</v>
      </c>
      <c r="R135" s="4">
        <v>4</v>
      </c>
      <c r="S135" s="4">
        <v>4</v>
      </c>
      <c r="T135" s="4">
        <v>18</v>
      </c>
      <c r="U135" s="4">
        <v>27.518999999999998</v>
      </c>
      <c r="V135" s="4">
        <v>250</v>
      </c>
      <c r="W135" s="6">
        <v>6.5250000000000004E-29</v>
      </c>
      <c r="X135" s="4">
        <v>6.6009075833350304</v>
      </c>
      <c r="Y135" s="4" t="s">
        <v>513</v>
      </c>
      <c r="Z135" s="4">
        <v>5.2656666994524803</v>
      </c>
      <c r="AA135" s="4" t="s">
        <v>513</v>
      </c>
      <c r="AB135" s="4">
        <v>5.43211910102485</v>
      </c>
      <c r="AC135" s="4">
        <v>5.2374180560462396</v>
      </c>
      <c r="AD135" s="4">
        <v>4.6834163018265498</v>
      </c>
      <c r="AE135" s="4">
        <v>6.1168401024126604</v>
      </c>
      <c r="AF135" s="4">
        <v>6.0765312192538099</v>
      </c>
      <c r="AG135" s="4">
        <v>5.9096095104901698</v>
      </c>
      <c r="AH135" s="4">
        <v>2.1520050234799502E-2</v>
      </c>
      <c r="AI135" s="4">
        <v>4.04868125915527E-2</v>
      </c>
      <c r="AJ135" s="4">
        <v>0.55570975202982698</v>
      </c>
      <c r="AK135" s="4">
        <v>1.08310794830322</v>
      </c>
      <c r="AL135" s="4">
        <v>0.51750555398506504</v>
      </c>
      <c r="AM135" s="4">
        <v>1.0426211357116699</v>
      </c>
      <c r="AN135" s="4" t="s">
        <v>116</v>
      </c>
    </row>
    <row r="136" spans="1:40">
      <c r="A136" s="4">
        <v>5</v>
      </c>
      <c r="B136" s="4">
        <v>7.7640120000000001</v>
      </c>
      <c r="C136" s="4">
        <v>7.8160819999999998</v>
      </c>
      <c r="D136" s="5">
        <f t="shared" si="16"/>
        <v>6.8600313333333345</v>
      </c>
      <c r="E136" s="4">
        <v>7.5678729999999996</v>
      </c>
      <c r="F136" s="4">
        <v>7.5669560000000002</v>
      </c>
      <c r="G136" s="4">
        <v>7.5508889999999997</v>
      </c>
      <c r="H136" s="5">
        <f t="shared" si="17"/>
        <v>7.5619060000000005</v>
      </c>
      <c r="I136" s="4">
        <f t="shared" si="18"/>
        <v>5.0335532417729132</v>
      </c>
      <c r="J136" s="4"/>
      <c r="K136" s="4"/>
      <c r="L136" s="4">
        <f t="shared" si="19"/>
        <v>0.43508740834165388</v>
      </c>
      <c r="M136" s="4" t="s">
        <v>467</v>
      </c>
      <c r="N136" s="4" t="s">
        <v>466</v>
      </c>
      <c r="O136" s="4" t="s">
        <v>522</v>
      </c>
      <c r="P136" s="4">
        <v>14</v>
      </c>
      <c r="Q136" s="4">
        <v>6</v>
      </c>
      <c r="R136" s="4">
        <v>2</v>
      </c>
      <c r="S136" s="4">
        <v>2</v>
      </c>
      <c r="T136" s="4">
        <v>22</v>
      </c>
      <c r="U136" s="4">
        <v>12.125999999999999</v>
      </c>
      <c r="V136" s="4">
        <v>109</v>
      </c>
      <c r="W136" s="4">
        <v>1.8147000000000001E-4</v>
      </c>
      <c r="X136" s="4">
        <v>7.7240545688682403</v>
      </c>
      <c r="Y136" s="4">
        <v>5.2774029040768298</v>
      </c>
      <c r="Z136" s="4">
        <v>6.8787400368249401</v>
      </c>
      <c r="AA136" s="4">
        <v>6.8817497443615796</v>
      </c>
      <c r="AB136" s="4">
        <v>6.62879748556671</v>
      </c>
      <c r="AC136" s="4">
        <v>6.7872974949512699</v>
      </c>
      <c r="AD136" s="4">
        <v>6.9300775318179202</v>
      </c>
      <c r="AE136" s="4">
        <v>6.8729425371539801</v>
      </c>
      <c r="AF136" s="4">
        <v>6.7025425424030098</v>
      </c>
      <c r="AG136" s="4">
        <v>6.7926997891726497</v>
      </c>
      <c r="AH136" s="4">
        <v>0.361423485236052</v>
      </c>
      <c r="AI136" s="4">
        <v>0.81039778391520101</v>
      </c>
      <c r="AJ136" s="4">
        <v>0.30760045036741701</v>
      </c>
      <c r="AK136" s="4">
        <v>0.70187441507975201</v>
      </c>
      <c r="AL136" s="4">
        <v>0.483452396776615</v>
      </c>
      <c r="AM136" s="4">
        <v>-0.108523368835449</v>
      </c>
      <c r="AN136" s="4" t="s">
        <v>468</v>
      </c>
    </row>
    <row r="137" spans="1:40">
      <c r="A137" s="4">
        <v>5</v>
      </c>
      <c r="B137" s="4">
        <v>7.9969099999999997</v>
      </c>
      <c r="C137" s="4">
        <v>8.0956569999999992</v>
      </c>
      <c r="D137" s="5">
        <f t="shared" si="16"/>
        <v>7.0308556666666666</v>
      </c>
      <c r="E137" s="4">
        <v>7.8526999999999996</v>
      </c>
      <c r="F137" s="4">
        <v>7.6888560000000004</v>
      </c>
      <c r="G137" s="4">
        <v>7.8436620000000001</v>
      </c>
      <c r="H137" s="5">
        <f t="shared" si="17"/>
        <v>7.795072666666667</v>
      </c>
      <c r="I137" s="4">
        <f t="shared" si="18"/>
        <v>5.8105467533992545</v>
      </c>
      <c r="J137" s="4"/>
      <c r="K137" s="4"/>
      <c r="L137" s="4">
        <f t="shared" si="19"/>
        <v>0.39158208890177681</v>
      </c>
      <c r="M137" s="4" t="s">
        <v>10</v>
      </c>
      <c r="N137" s="4" t="s">
        <v>9</v>
      </c>
      <c r="O137" s="4" t="s">
        <v>8</v>
      </c>
      <c r="P137" s="4">
        <v>433</v>
      </c>
      <c r="Q137" s="4">
        <v>1</v>
      </c>
      <c r="R137" s="4">
        <v>3</v>
      </c>
      <c r="S137" s="4">
        <v>3</v>
      </c>
      <c r="T137" s="4">
        <v>14</v>
      </c>
      <c r="U137" s="4">
        <v>29.363</v>
      </c>
      <c r="V137" s="4">
        <v>271</v>
      </c>
      <c r="W137" s="6">
        <v>2.6459000000000002E-7</v>
      </c>
      <c r="X137" s="4">
        <v>7.5672028727584797</v>
      </c>
      <c r="Y137" s="4" t="s">
        <v>513</v>
      </c>
      <c r="Z137" s="4">
        <v>6.6535887393188</v>
      </c>
      <c r="AA137" s="4">
        <v>6.5975635615929704</v>
      </c>
      <c r="AB137" s="4">
        <v>6.6477642775557699</v>
      </c>
      <c r="AC137" s="4">
        <v>6.7041934291941496</v>
      </c>
      <c r="AD137" s="4">
        <v>6.57909732655264</v>
      </c>
      <c r="AE137" s="4">
        <v>6.75613383129068</v>
      </c>
      <c r="AF137" s="4">
        <v>6.75103262583717</v>
      </c>
      <c r="AG137" s="4">
        <v>6.5813237507247297</v>
      </c>
      <c r="AH137" s="4">
        <v>0.407177181192241</v>
      </c>
      <c r="AI137" s="4">
        <v>0.97510941823323505</v>
      </c>
      <c r="AJ137" s="4">
        <v>0.30603705674329301</v>
      </c>
      <c r="AK137" s="4">
        <v>0.76421674092610603</v>
      </c>
      <c r="AL137" s="4">
        <v>1.6430440863540801</v>
      </c>
      <c r="AM137" s="4">
        <v>-0.21089267730712899</v>
      </c>
      <c r="AN137" s="4" t="s">
        <v>11</v>
      </c>
    </row>
    <row r="138" spans="1:40">
      <c r="A138" s="4">
        <v>5</v>
      </c>
      <c r="B138" s="4">
        <v>6.7788890000000004</v>
      </c>
      <c r="C138" s="4">
        <v>6.9642739999999996</v>
      </c>
      <c r="D138" s="5">
        <f t="shared" si="16"/>
        <v>6.2477209999999994</v>
      </c>
      <c r="E138" s="4">
        <v>6.4858349999999998</v>
      </c>
      <c r="F138" s="4">
        <v>6.7641840000000002</v>
      </c>
      <c r="G138" s="4">
        <v>6.6726429999999999</v>
      </c>
      <c r="H138" s="5">
        <f t="shared" si="17"/>
        <v>6.6408873333333327</v>
      </c>
      <c r="I138" s="4">
        <f t="shared" si="18"/>
        <v>2.4726709884001412</v>
      </c>
      <c r="J138" s="4"/>
      <c r="K138" s="4"/>
      <c r="L138" s="4">
        <f t="shared" si="19"/>
        <v>0.64215572062722304</v>
      </c>
      <c r="M138" s="4" t="s">
        <v>6</v>
      </c>
      <c r="N138" s="4" t="s">
        <v>5</v>
      </c>
      <c r="O138" s="4" t="s">
        <v>4</v>
      </c>
      <c r="P138" s="4">
        <v>438</v>
      </c>
      <c r="Q138" s="4">
        <v>2</v>
      </c>
      <c r="R138" s="4">
        <v>4</v>
      </c>
      <c r="S138" s="4">
        <v>3</v>
      </c>
      <c r="T138" s="4">
        <v>10.3</v>
      </c>
      <c r="U138" s="4">
        <v>59.72</v>
      </c>
      <c r="V138" s="4">
        <v>524</v>
      </c>
      <c r="W138" s="6">
        <v>6.1667000000000002E-21</v>
      </c>
      <c r="X138" s="4">
        <v>6.1921770261127502</v>
      </c>
      <c r="Y138" s="4">
        <v>4.9129284727154303</v>
      </c>
      <c r="Z138" s="4">
        <v>5.4416951356407202</v>
      </c>
      <c r="AA138" s="4">
        <v>5.4584414279787703</v>
      </c>
      <c r="AB138" s="4">
        <v>5.0705550158350299</v>
      </c>
      <c r="AC138" s="4">
        <v>5.1995357811983398</v>
      </c>
      <c r="AD138" s="4">
        <v>5.0738649229029997</v>
      </c>
      <c r="AE138" s="4">
        <v>5.2725377773752404</v>
      </c>
      <c r="AF138" s="4">
        <v>5.2906577664091303</v>
      </c>
      <c r="AG138" s="4">
        <v>5.1265859279543404</v>
      </c>
      <c r="AH138" s="4">
        <v>0.192359644191891</v>
      </c>
      <c r="AI138" s="4">
        <v>0.31765222549438499</v>
      </c>
      <c r="AJ138" s="4">
        <v>0.24620236831457701</v>
      </c>
      <c r="AK138" s="4">
        <v>0.39316622416178298</v>
      </c>
      <c r="AL138" s="4">
        <v>0.240446009083813</v>
      </c>
      <c r="AM138" s="4">
        <v>7.5513998667398496E-2</v>
      </c>
      <c r="AN138" s="4" t="s">
        <v>7</v>
      </c>
    </row>
    <row r="139" spans="1:40">
      <c r="A139" s="4">
        <v>5</v>
      </c>
      <c r="B139" s="4">
        <v>7.4794600000000004</v>
      </c>
      <c r="C139" s="4">
        <v>7.6871090000000004</v>
      </c>
      <c r="D139" s="5">
        <f t="shared" si="16"/>
        <v>6.7221896666666661</v>
      </c>
      <c r="E139" s="4">
        <v>7.5414539999999999</v>
      </c>
      <c r="F139" s="4">
        <v>7.4878739999999997</v>
      </c>
      <c r="G139" s="4">
        <v>7.5076130000000001</v>
      </c>
      <c r="H139" s="5">
        <f t="shared" si="17"/>
        <v>7.5123136666666666</v>
      </c>
      <c r="I139" s="4">
        <f t="shared" si="18"/>
        <v>6.1677107754190246</v>
      </c>
      <c r="J139" s="4"/>
      <c r="K139" s="4"/>
      <c r="L139" s="4">
        <f t="shared" si="19"/>
        <v>0.39013982983505907</v>
      </c>
      <c r="M139" s="4" t="s">
        <v>239</v>
      </c>
      <c r="N139" s="4" t="s">
        <v>238</v>
      </c>
      <c r="O139" s="4" t="s">
        <v>237</v>
      </c>
      <c r="P139" s="4">
        <v>205</v>
      </c>
      <c r="Q139" s="4">
        <v>3</v>
      </c>
      <c r="R139" s="4">
        <v>3</v>
      </c>
      <c r="S139" s="4">
        <v>3</v>
      </c>
      <c r="T139" s="4">
        <v>8.9</v>
      </c>
      <c r="U139" s="4">
        <v>24.606000000000002</v>
      </c>
      <c r="V139" s="4">
        <v>214</v>
      </c>
      <c r="W139" s="6">
        <v>7.1568999999999997E-8</v>
      </c>
      <c r="X139" s="4">
        <v>7.6255696582430499</v>
      </c>
      <c r="Y139" s="4">
        <v>5.9877824186978597</v>
      </c>
      <c r="Z139" s="4">
        <v>6.7304834945527299</v>
      </c>
      <c r="AA139" s="4">
        <v>6.6703386411274401</v>
      </c>
      <c r="AB139" s="4">
        <v>6.6504240966078498</v>
      </c>
      <c r="AC139" s="4">
        <v>6.7194638757443004</v>
      </c>
      <c r="AD139" s="4">
        <v>6.6464723452120804</v>
      </c>
      <c r="AE139" s="4">
        <v>6.7814034894960402</v>
      </c>
      <c r="AF139" s="4">
        <v>6.7864958796363304</v>
      </c>
      <c r="AG139" s="4">
        <v>6.68932662131588</v>
      </c>
      <c r="AH139" s="4">
        <v>0.40877970978928302</v>
      </c>
      <c r="AI139" s="4">
        <v>0.83215300242106105</v>
      </c>
      <c r="AJ139" s="4">
        <v>0.38525007039017101</v>
      </c>
      <c r="AK139" s="4">
        <v>0.79012378056844002</v>
      </c>
      <c r="AL139" s="4">
        <v>0.387909361388108</v>
      </c>
      <c r="AM139" s="4">
        <v>-4.2029221852621E-2</v>
      </c>
      <c r="AN139" s="4" t="s">
        <v>240</v>
      </c>
    </row>
    <row r="140" spans="1:40">
      <c r="A140" s="4">
        <v>7.4431690000000001</v>
      </c>
      <c r="B140" s="4">
        <v>7.4729760000000001</v>
      </c>
      <c r="C140" s="4">
        <v>7.7917050000000003</v>
      </c>
      <c r="D140" s="5">
        <f t="shared" si="16"/>
        <v>7.5692833333333338</v>
      </c>
      <c r="E140" s="4">
        <v>7.47302</v>
      </c>
      <c r="F140" s="4">
        <v>7.599119</v>
      </c>
      <c r="G140" s="4">
        <v>7.6023420000000002</v>
      </c>
      <c r="H140" s="5">
        <f t="shared" si="17"/>
        <v>7.5581603333333334</v>
      </c>
      <c r="I140" s="4">
        <f t="shared" si="18"/>
        <v>0.97471354223433948</v>
      </c>
      <c r="J140" s="4"/>
      <c r="K140" s="4"/>
      <c r="L140" s="4">
        <f t="shared" si="19"/>
        <v>0.90142224439545782</v>
      </c>
      <c r="M140" s="4" t="s">
        <v>2</v>
      </c>
      <c r="N140" s="4" t="s">
        <v>1</v>
      </c>
      <c r="O140" s="4" t="s">
        <v>0</v>
      </c>
      <c r="P140" s="4">
        <v>452</v>
      </c>
      <c r="Q140" s="4">
        <v>2</v>
      </c>
      <c r="R140" s="4">
        <v>7</v>
      </c>
      <c r="S140" s="4">
        <v>7</v>
      </c>
      <c r="T140" s="4">
        <v>43.3</v>
      </c>
      <c r="U140" s="4">
        <v>15.505000000000001</v>
      </c>
      <c r="V140" s="4">
        <v>134</v>
      </c>
      <c r="W140" s="6">
        <v>3.2111999999999998E-39</v>
      </c>
      <c r="X140" s="4">
        <v>7.7050079593333303</v>
      </c>
      <c r="Y140" s="4">
        <v>6.6287872763615701</v>
      </c>
      <c r="Z140" s="4">
        <v>6.6466781371518504</v>
      </c>
      <c r="AA140" s="4">
        <v>6.7752608331360502</v>
      </c>
      <c r="AB140" s="4">
        <v>6.6859744938802201</v>
      </c>
      <c r="AC140" s="4">
        <v>6.5994900651254298</v>
      </c>
      <c r="AD140" s="4">
        <v>6.7320719409998704</v>
      </c>
      <c r="AE140" s="4">
        <v>6.8432390089641002</v>
      </c>
      <c r="AF140" s="4">
        <v>6.9330618961721697</v>
      </c>
      <c r="AG140" s="4">
        <v>6.7984296444955703</v>
      </c>
      <c r="AH140" s="4">
        <v>4.50717290484869E-2</v>
      </c>
      <c r="AI140" s="4">
        <v>1.54061317443848E-2</v>
      </c>
      <c r="AJ140" s="4">
        <v>3.13982691690569E-2</v>
      </c>
      <c r="AK140" s="4">
        <v>-1.11230214436855E-2</v>
      </c>
      <c r="AL140" s="4">
        <v>0.18439299105446399</v>
      </c>
      <c r="AM140" s="4">
        <v>-2.6529153188070299E-2</v>
      </c>
      <c r="AN140" s="4" t="s">
        <v>3</v>
      </c>
    </row>
  </sheetData>
  <autoFilter ref="A1:AN1">
    <sortState ref="A2:AN140">
      <sortCondition ref="AN1:AN140"/>
    </sortState>
  </autoFilter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Sacco_SdV1-9_S3_S40_PD_Ttests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LCMS</dc:creator>
  <cp:lastModifiedBy>Dolf Weijers</cp:lastModifiedBy>
  <dcterms:created xsi:type="dcterms:W3CDTF">2014-10-09T10:46:37Z</dcterms:created>
  <dcterms:modified xsi:type="dcterms:W3CDTF">2015-01-15T15:39:11Z</dcterms:modified>
</cp:coreProperties>
</file>